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270" activeTab="3"/>
  </bookViews>
  <sheets>
    <sheet name="List1" sheetId="1" r:id="rId1"/>
    <sheet name="List2" sheetId="2" r:id="rId2"/>
    <sheet name="List3" sheetId="3" r:id="rId3"/>
    <sheet name="Lupínky a Hranolky" sheetId="4" r:id="rId4"/>
  </sheets>
  <calcPr calcId="144525"/>
</workbook>
</file>

<file path=xl/calcChain.xml><?xml version="1.0" encoding="utf-8"?>
<calcChain xmlns="http://schemas.openxmlformats.org/spreadsheetml/2006/main">
  <c r="R27" i="4" l="1"/>
  <c r="P27" i="4"/>
  <c r="Q27" i="4"/>
  <c r="P26" i="4"/>
  <c r="Q26" i="4"/>
  <c r="R26" i="4"/>
  <c r="P25" i="4"/>
  <c r="Q25" i="4"/>
  <c r="R25" i="4"/>
  <c r="O27" i="4"/>
  <c r="N27" i="4"/>
  <c r="M27" i="4"/>
  <c r="L27" i="4"/>
  <c r="O25" i="4"/>
  <c r="M25" i="4"/>
  <c r="O13" i="4"/>
  <c r="F11" i="4"/>
  <c r="F14" i="4" s="1"/>
  <c r="H11" i="4"/>
  <c r="H14" i="4" s="1"/>
  <c r="J11" i="4"/>
  <c r="J14" i="4" s="1"/>
  <c r="D12" i="4"/>
  <c r="O12" i="4" s="1"/>
  <c r="F12" i="4"/>
  <c r="G12" i="4"/>
  <c r="G11" i="4" s="1"/>
  <c r="H12" i="4"/>
  <c r="I12" i="4"/>
  <c r="I11" i="4" s="1"/>
  <c r="J12" i="4"/>
  <c r="K12" i="4"/>
  <c r="K11" i="4" s="1"/>
  <c r="E12" i="4"/>
  <c r="E11" i="4" s="1"/>
  <c r="E18" i="4" s="1"/>
  <c r="E19" i="4" s="1"/>
  <c r="N12" i="4"/>
  <c r="V9" i="4"/>
  <c r="K7" i="4"/>
  <c r="J7" i="4"/>
  <c r="I7" i="4"/>
  <c r="H7" i="4"/>
  <c r="G7" i="4"/>
  <c r="F7" i="4"/>
  <c r="E7" i="4"/>
  <c r="D7" i="4"/>
  <c r="O6" i="4"/>
  <c r="N6" i="4"/>
  <c r="M6" i="4"/>
  <c r="L6" i="4"/>
  <c r="O5" i="4"/>
  <c r="N5" i="4"/>
  <c r="M5" i="4"/>
  <c r="L5" i="4"/>
  <c r="O4" i="4"/>
  <c r="N4" i="4"/>
  <c r="M4" i="4"/>
  <c r="L4" i="4"/>
  <c r="K18" i="4" l="1"/>
  <c r="K14" i="4"/>
  <c r="I18" i="4"/>
  <c r="I19" i="4" s="1"/>
  <c r="I14" i="4"/>
  <c r="G18" i="4"/>
  <c r="G14" i="4"/>
  <c r="D11" i="4"/>
  <c r="F18" i="4"/>
  <c r="F19" i="4" s="1"/>
  <c r="J18" i="4"/>
  <c r="J19" i="4" s="1"/>
  <c r="H18" i="4"/>
  <c r="H19" i="4" s="1"/>
  <c r="L12" i="4"/>
  <c r="K19" i="4"/>
  <c r="G19" i="4"/>
  <c r="E28" i="4"/>
  <c r="G28" i="4"/>
  <c r="I28" i="4"/>
  <c r="K28" i="4"/>
  <c r="L25" i="4"/>
  <c r="N25" i="4"/>
  <c r="F28" i="4"/>
  <c r="H28" i="4"/>
  <c r="J28" i="4"/>
  <c r="J21" i="4"/>
  <c r="K21" i="4"/>
  <c r="E21" i="4"/>
  <c r="N20" i="4"/>
  <c r="L20" i="4"/>
  <c r="O20" i="4"/>
  <c r="M20" i="4"/>
  <c r="N13" i="4"/>
  <c r="N11" i="4"/>
  <c r="D14" i="4"/>
  <c r="M13" i="4"/>
  <c r="L13" i="4"/>
  <c r="M11" i="4"/>
  <c r="L11" i="4"/>
  <c r="E14" i="4"/>
  <c r="M12" i="4"/>
  <c r="D7" i="3"/>
  <c r="E7" i="3"/>
  <c r="F7" i="3"/>
  <c r="G7" i="3"/>
  <c r="H7" i="3"/>
  <c r="D8" i="3"/>
  <c r="F8" i="3"/>
  <c r="G8" i="3"/>
  <c r="H8" i="3"/>
  <c r="I8" i="3"/>
  <c r="J8" i="3"/>
  <c r="E8" i="3"/>
  <c r="O6" i="3"/>
  <c r="P6" i="3"/>
  <c r="Q6" i="3"/>
  <c r="O5" i="3"/>
  <c r="P5" i="3"/>
  <c r="Q5" i="3"/>
  <c r="O4" i="3"/>
  <c r="P4" i="3"/>
  <c r="Q4" i="3"/>
  <c r="N6" i="3"/>
  <c r="M6" i="3"/>
  <c r="L6" i="3"/>
  <c r="K6" i="3"/>
  <c r="N5" i="3"/>
  <c r="M5" i="3"/>
  <c r="L5" i="3"/>
  <c r="K5" i="3"/>
  <c r="N4" i="3"/>
  <c r="M4" i="3"/>
  <c r="L4" i="3"/>
  <c r="K4" i="3"/>
  <c r="D48" i="2"/>
  <c r="E48" i="2"/>
  <c r="F48" i="2"/>
  <c r="G48" i="2"/>
  <c r="H48" i="2"/>
  <c r="I48" i="2"/>
  <c r="K48" i="2"/>
  <c r="J48" i="2"/>
  <c r="D47" i="2"/>
  <c r="E47" i="2"/>
  <c r="F47" i="2"/>
  <c r="G47" i="2"/>
  <c r="H47" i="2"/>
  <c r="I47" i="2"/>
  <c r="J47" i="2"/>
  <c r="K47" i="2"/>
  <c r="D46" i="2"/>
  <c r="E46" i="2"/>
  <c r="F46" i="2"/>
  <c r="G46" i="2"/>
  <c r="H46" i="2"/>
  <c r="I46" i="2"/>
  <c r="J46" i="2"/>
  <c r="K46" i="2"/>
  <c r="P41" i="2"/>
  <c r="Q41" i="2"/>
  <c r="R41" i="2"/>
  <c r="P40" i="2"/>
  <c r="Q40" i="2"/>
  <c r="R40" i="2"/>
  <c r="P39" i="2"/>
  <c r="Q39" i="2"/>
  <c r="R39" i="2"/>
  <c r="I41" i="2"/>
  <c r="J41" i="2"/>
  <c r="K41" i="2"/>
  <c r="I40" i="2"/>
  <c r="J40" i="2"/>
  <c r="K40" i="2"/>
  <c r="I39" i="2"/>
  <c r="J39" i="2"/>
  <c r="K39" i="2"/>
  <c r="K42" i="2"/>
  <c r="J42" i="2"/>
  <c r="I42" i="2"/>
  <c r="J35" i="2"/>
  <c r="D41" i="2"/>
  <c r="E41" i="2"/>
  <c r="F41" i="2"/>
  <c r="G41" i="2"/>
  <c r="H41" i="2"/>
  <c r="O41" i="2" s="1"/>
  <c r="N41" i="2"/>
  <c r="D40" i="2"/>
  <c r="N40" i="2" s="1"/>
  <c r="E40" i="2"/>
  <c r="F40" i="2"/>
  <c r="F42" i="2" s="1"/>
  <c r="G40" i="2"/>
  <c r="H40" i="2"/>
  <c r="D39" i="2"/>
  <c r="N39" i="2" s="1"/>
  <c r="E39" i="2"/>
  <c r="F39" i="2"/>
  <c r="G39" i="2"/>
  <c r="H39" i="2"/>
  <c r="E42" i="2"/>
  <c r="M41" i="2"/>
  <c r="L41" i="2"/>
  <c r="M40" i="2"/>
  <c r="L39" i="2"/>
  <c r="O34" i="2"/>
  <c r="N34" i="2"/>
  <c r="M34" i="2"/>
  <c r="L34" i="2"/>
  <c r="O33" i="2"/>
  <c r="N33" i="2"/>
  <c r="M33" i="2"/>
  <c r="L33" i="2"/>
  <c r="O32" i="2"/>
  <c r="N32" i="2"/>
  <c r="M32" i="2"/>
  <c r="L32" i="2"/>
  <c r="G35" i="2"/>
  <c r="E35" i="2"/>
  <c r="D25" i="2"/>
  <c r="E25" i="2"/>
  <c r="G25" i="2"/>
  <c r="H25" i="2"/>
  <c r="I25" i="2"/>
  <c r="J25" i="2"/>
  <c r="K25" i="2"/>
  <c r="F25" i="2"/>
  <c r="D27" i="2"/>
  <c r="E27" i="2"/>
  <c r="G27" i="2"/>
  <c r="H27" i="2"/>
  <c r="I27" i="2"/>
  <c r="J27" i="2"/>
  <c r="K27" i="2"/>
  <c r="F27" i="2"/>
  <c r="D26" i="2"/>
  <c r="E26" i="2"/>
  <c r="G26" i="2"/>
  <c r="H26" i="2"/>
  <c r="I26" i="2"/>
  <c r="J26" i="2"/>
  <c r="K26" i="2"/>
  <c r="F26" i="2"/>
  <c r="M26" i="2" s="1"/>
  <c r="M27" i="2"/>
  <c r="O27" i="2"/>
  <c r="O26" i="2"/>
  <c r="N26" i="2"/>
  <c r="K28" i="2"/>
  <c r="J28" i="2"/>
  <c r="I28" i="2"/>
  <c r="H28" i="2"/>
  <c r="G28" i="2"/>
  <c r="E28" i="2"/>
  <c r="D28" i="2"/>
  <c r="D19" i="2"/>
  <c r="F19" i="2"/>
  <c r="G19" i="2"/>
  <c r="H19" i="2"/>
  <c r="I19" i="2"/>
  <c r="J19" i="2"/>
  <c r="K19" i="2"/>
  <c r="E19" i="2"/>
  <c r="D18" i="2"/>
  <c r="F18" i="2"/>
  <c r="G18" i="2"/>
  <c r="H18" i="2"/>
  <c r="I18" i="2"/>
  <c r="J18" i="2"/>
  <c r="K18" i="2"/>
  <c r="E18" i="2"/>
  <c r="D20" i="2"/>
  <c r="F20" i="2"/>
  <c r="G20" i="2"/>
  <c r="H20" i="2"/>
  <c r="I20" i="2"/>
  <c r="J20" i="2"/>
  <c r="K20" i="2"/>
  <c r="E20" i="2"/>
  <c r="D13" i="2"/>
  <c r="D12" i="2"/>
  <c r="M12" i="2" s="1"/>
  <c r="D11" i="2"/>
  <c r="F12" i="2"/>
  <c r="G12" i="2"/>
  <c r="H12" i="2"/>
  <c r="H14" i="2" s="1"/>
  <c r="I12" i="2"/>
  <c r="J12" i="2"/>
  <c r="J14" i="2" s="1"/>
  <c r="K12" i="2"/>
  <c r="E12" i="2"/>
  <c r="F13" i="2"/>
  <c r="G13" i="2"/>
  <c r="H13" i="2"/>
  <c r="I13" i="2"/>
  <c r="J13" i="2"/>
  <c r="K13" i="2"/>
  <c r="E13" i="2"/>
  <c r="I11" i="2"/>
  <c r="J11" i="2"/>
  <c r="K11" i="2"/>
  <c r="K14" i="2" s="1"/>
  <c r="E11" i="2"/>
  <c r="F11" i="2"/>
  <c r="G11" i="2"/>
  <c r="H11" i="2"/>
  <c r="I14" i="2"/>
  <c r="G14" i="2"/>
  <c r="F14" i="2"/>
  <c r="D14" i="2"/>
  <c r="M11" i="2"/>
  <c r="N11" i="2"/>
  <c r="K7" i="2"/>
  <c r="F21" i="4" l="1"/>
  <c r="I21" i="4"/>
  <c r="H21" i="4"/>
  <c r="O11" i="4"/>
  <c r="D18" i="4"/>
  <c r="G21" i="4"/>
  <c r="N26" i="4"/>
  <c r="L26" i="4"/>
  <c r="O26" i="4"/>
  <c r="M26" i="4"/>
  <c r="D28" i="4"/>
  <c r="Q48" i="2"/>
  <c r="O48" i="2"/>
  <c r="M48" i="2"/>
  <c r="M46" i="2"/>
  <c r="O46" i="2"/>
  <c r="Q46" i="2"/>
  <c r="L48" i="2"/>
  <c r="N48" i="2"/>
  <c r="P48" i="2"/>
  <c r="R48" i="2"/>
  <c r="D49" i="2"/>
  <c r="F49" i="2"/>
  <c r="H49" i="2"/>
  <c r="J49" i="2"/>
  <c r="L46" i="2"/>
  <c r="N46" i="2"/>
  <c r="P46" i="2"/>
  <c r="R46" i="2"/>
  <c r="E49" i="2"/>
  <c r="G49" i="2"/>
  <c r="I49" i="2"/>
  <c r="K49" i="2"/>
  <c r="I35" i="2"/>
  <c r="K35" i="2"/>
  <c r="H42" i="2"/>
  <c r="L40" i="2"/>
  <c r="O40" i="2"/>
  <c r="O39" i="2"/>
  <c r="M39" i="2"/>
  <c r="D42" i="2"/>
  <c r="G42" i="2"/>
  <c r="D35" i="2"/>
  <c r="F35" i="2"/>
  <c r="H35" i="2"/>
  <c r="O25" i="2"/>
  <c r="F28" i="2"/>
  <c r="M25" i="2"/>
  <c r="L25" i="2"/>
  <c r="N25" i="2"/>
  <c r="L26" i="2"/>
  <c r="L27" i="2"/>
  <c r="N27" i="2"/>
  <c r="O18" i="2"/>
  <c r="L18" i="2"/>
  <c r="N18" i="2"/>
  <c r="D21" i="2"/>
  <c r="F21" i="2"/>
  <c r="H21" i="2"/>
  <c r="J21" i="2"/>
  <c r="M18" i="2"/>
  <c r="E21" i="2"/>
  <c r="G21" i="2"/>
  <c r="I21" i="2"/>
  <c r="K21" i="2"/>
  <c r="N12" i="2"/>
  <c r="E14" i="2"/>
  <c r="O11" i="2"/>
  <c r="N13" i="2"/>
  <c r="M13" i="2"/>
  <c r="O12" i="2"/>
  <c r="O13" i="2"/>
  <c r="O18" i="4" l="1"/>
  <c r="D19" i="4"/>
  <c r="N18" i="4"/>
  <c r="M18" i="4"/>
  <c r="L18" i="4"/>
  <c r="Q47" i="2"/>
  <c r="O47" i="2"/>
  <c r="M47" i="2"/>
  <c r="R47" i="2"/>
  <c r="P47" i="2"/>
  <c r="N47" i="2"/>
  <c r="L47" i="2"/>
  <c r="O20" i="2"/>
  <c r="M20" i="2"/>
  <c r="N20" i="2"/>
  <c r="L20" i="2"/>
  <c r="O19" i="2"/>
  <c r="M19" i="2"/>
  <c r="N19" i="2"/>
  <c r="L19" i="2"/>
  <c r="O19" i="4" l="1"/>
  <c r="N19" i="4"/>
  <c r="L19" i="4"/>
  <c r="M19" i="4"/>
  <c r="D21" i="4"/>
  <c r="F7" i="2"/>
  <c r="G7" i="2"/>
  <c r="H7" i="2"/>
  <c r="I7" i="2"/>
  <c r="J7" i="2"/>
  <c r="E7" i="2"/>
  <c r="L5" i="2"/>
  <c r="M5" i="2"/>
  <c r="N5" i="2"/>
  <c r="O5" i="2"/>
  <c r="L6" i="2"/>
  <c r="M6" i="2"/>
  <c r="N6" i="2"/>
  <c r="O6" i="2"/>
  <c r="M4" i="2"/>
  <c r="N4" i="2"/>
  <c r="O4" i="2"/>
  <c r="L4" i="2"/>
  <c r="D7" i="2"/>
  <c r="C41" i="1" l="1"/>
  <c r="H32" i="1"/>
  <c r="H31" i="1"/>
  <c r="G41" i="1"/>
  <c r="F41" i="1"/>
  <c r="E41" i="1"/>
  <c r="D41" i="1"/>
  <c r="G33" i="1"/>
  <c r="F33" i="1"/>
  <c r="E33" i="1"/>
  <c r="D32" i="1"/>
  <c r="D33" i="1" s="1"/>
  <c r="C32" i="1"/>
  <c r="C33" i="1" s="1"/>
  <c r="I22" i="1"/>
  <c r="H22" i="1"/>
  <c r="D22" i="1"/>
  <c r="C22" i="1"/>
  <c r="D23" i="1"/>
  <c r="C23" i="1"/>
  <c r="M21" i="1"/>
  <c r="H23" i="1"/>
  <c r="G23" i="1"/>
  <c r="F23" i="1"/>
  <c r="I15" i="1"/>
  <c r="H15" i="1"/>
  <c r="G15" i="1"/>
  <c r="F15" i="1"/>
  <c r="E15" i="1"/>
  <c r="D15" i="1"/>
  <c r="C15" i="1"/>
  <c r="I7" i="1"/>
  <c r="H7" i="1"/>
  <c r="G7" i="1"/>
  <c r="F7" i="1"/>
  <c r="E7" i="1"/>
  <c r="D7" i="1"/>
  <c r="C7" i="1"/>
  <c r="I23" i="1" l="1"/>
  <c r="E23" i="1"/>
  <c r="L13" i="2"/>
  <c r="L11" i="2"/>
  <c r="L12" i="2"/>
</calcChain>
</file>

<file path=xl/sharedStrings.xml><?xml version="1.0" encoding="utf-8"?>
<sst xmlns="http://schemas.openxmlformats.org/spreadsheetml/2006/main" count="295" uniqueCount="51">
  <si>
    <t>b</t>
  </si>
  <si>
    <t>x1</t>
  </si>
  <si>
    <t>x2</t>
  </si>
  <si>
    <t>x3</t>
  </si>
  <si>
    <t>x4</t>
  </si>
  <si>
    <t>z1</t>
  </si>
  <si>
    <t>z2</t>
  </si>
  <si>
    <t>přidám vektor z1, z2 a řeším pomocnou úlohu. Minimum z1 - z2.</t>
  </si>
  <si>
    <t>x4 proto, že má nuly.</t>
  </si>
  <si>
    <t>jedničky u z1, z2 proto, že je minimalizuju</t>
  </si>
  <si>
    <t>počítáme do posledního řádku násobky</t>
  </si>
  <si>
    <t>pokud tady mám záporná čísla, tak výpočet končí, jinak se provádí změna báze.</t>
  </si>
  <si>
    <t>Změna báze: zařadit proměnnou pro kterou je porušeno simplexovo kritérieum (4 hodnoty výpočtu dole, porušeno všude, kde je &lt;= 0, chceme všude záporná čísla). Beru to, kde je to porušeno nejvíc.</t>
  </si>
  <si>
    <t>Al^-1b</t>
  </si>
  <si>
    <t>15/3 = 5</t>
  </si>
  <si>
    <t>20/5=4</t>
  </si>
  <si>
    <t>10/1=10</t>
  </si>
  <si>
    <t>Vektor od nejhoršího čísla (8) tak čísla nad ním bereme. U kladné složky spočítáme minimum. (výpočet za první tabulkou) Minimalizuju nejmenší číslo, tedy číslo 4. Do báze zařazuji x3 a vyhazuju z2 (řádek, kde je minimum výpočtu za tabulkou)</t>
  </si>
  <si>
    <t>dělíme 5</t>
  </si>
  <si>
    <t>"-3 násobek řádku níže přičítám k prbvnímu"</t>
  </si>
  <si>
    <t>nejvýše porušeno pro 1.40</t>
  </si>
  <si>
    <t>3/1.4 = 15/7</t>
  </si>
  <si>
    <t>dělím 5/7</t>
  </si>
  <si>
    <t>"-1/5 řádku</t>
  </si>
  <si>
    <t>"-9/5 násobek přičítám dolů</t>
  </si>
  <si>
    <t>mám vyřešenou pomocnou úlohu. Pokud optimální hodnota je kladná, tak výpočet končí - nemá přípustné řešení.</t>
  </si>
  <si>
    <t>pokud vyjde nulová, tak se dále počítá, bez pomocných hodnot.</t>
  </si>
  <si>
    <t>aktuální hodnota minima</t>
  </si>
  <si>
    <t>do báze místo x4 půjde x1.</t>
  </si>
  <si>
    <t>v zeleném opět porušeno simplexovo kritéritum, musím najít, kde je porušeno nejvíc. Kde je kladná ve vektoru nad hodnotou (0.43 a 0.86). Nejvyšší hodnotu z b*x1 opět do báze)</t>
  </si>
  <si>
    <t>"-3/7 přičítat</t>
  </si>
  <si>
    <t>"1/7 přičítat</t>
  </si>
  <si>
    <t>aktuální hodnota minima -10</t>
  </si>
  <si>
    <t>minimum je v bodě: 5/2, 5/2, 5/2, 0 a jeho hodnota je -10</t>
  </si>
  <si>
    <t>z3</t>
  </si>
  <si>
    <t>vždy: =-$původní$Hodnota*hodnotaPoužitéhoŘádku+původníHodnota</t>
  </si>
  <si>
    <t>Tabulku výše pouze kopírovat čísla, jelikož se mění záhlaví tabulky, nikoliv hodnoty!!!</t>
  </si>
  <si>
    <t>8280 je výsledek :)</t>
  </si>
  <si>
    <t>lupínky</t>
  </si>
  <si>
    <t>hranolky</t>
  </si>
  <si>
    <t>počet</t>
  </si>
  <si>
    <t>cena</t>
  </si>
  <si>
    <t>brambory</t>
  </si>
  <si>
    <t>olej</t>
  </si>
  <si>
    <t>20x1+15x2&lt;=1000</t>
  </si>
  <si>
    <t>4x1+2x2&lt;=160</t>
  </si>
  <si>
    <t>(120-24-16)l+(76-18-8)h</t>
  </si>
  <si>
    <t>max 120l+76h</t>
  </si>
  <si>
    <t>vysl</t>
  </si>
  <si>
    <t>max: 80l + 50h</t>
  </si>
  <si>
    <t>min: -80l + 50h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</si>
</sst>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double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 style="double">
        <color indexed="64"/>
      </bottom>
      <diagonal/>
    </border>
    <border>
      <left style="thin">
        <color rgb="FF7F7F7F"/>
      </left>
      <right style="double">
        <color indexed="64"/>
      </right>
      <top/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1" applyNumberFormat="0" applyAlignment="0" applyProtection="0"/>
    <xf numFmtId="0" fontId="5" fillId="6" borderId="10" applyNumberFormat="0" applyFont="0" applyAlignment="0" applyProtection="0"/>
  </cellStyleXfs>
  <cellXfs count="25">
    <xf numFmtId="0" fontId="0" fillId="0" borderId="0" xfId="0"/>
    <xf numFmtId="2" fontId="0" fillId="0" borderId="0" xfId="0" applyNumberFormat="1"/>
    <xf numFmtId="2" fontId="3" fillId="4" borderId="1" xfId="3" applyNumberFormat="1"/>
    <xf numFmtId="2" fontId="3" fillId="4" borderId="4" xfId="3" applyNumberFormat="1" applyBorder="1"/>
    <xf numFmtId="2" fontId="3" fillId="4" borderId="5" xfId="3" applyNumberFormat="1" applyBorder="1"/>
    <xf numFmtId="2" fontId="3" fillId="4" borderId="2" xfId="3" applyNumberFormat="1" applyBorder="1"/>
    <xf numFmtId="2" fontId="3" fillId="4" borderId="8" xfId="3" applyNumberFormat="1" applyBorder="1"/>
    <xf numFmtId="2" fontId="3" fillId="4" borderId="6" xfId="3" applyNumberFormat="1" applyBorder="1"/>
    <xf numFmtId="2" fontId="3" fillId="4" borderId="3" xfId="3" applyNumberFormat="1" applyBorder="1"/>
    <xf numFmtId="2" fontId="3" fillId="4" borderId="9" xfId="3" applyNumberFormat="1" applyBorder="1"/>
    <xf numFmtId="2" fontId="3" fillId="4" borderId="7" xfId="3" applyNumberFormat="1" applyBorder="1"/>
    <xf numFmtId="2" fontId="4" fillId="5" borderId="4" xfId="4" applyNumberFormat="1" applyBorder="1"/>
    <xf numFmtId="2" fontId="4" fillId="5" borderId="5" xfId="4" applyNumberFormat="1" applyBorder="1"/>
    <xf numFmtId="2" fontId="4" fillId="5" borderId="1" xfId="4" applyNumberFormat="1"/>
    <xf numFmtId="2" fontId="1" fillId="2" borderId="3" xfId="1" applyNumberFormat="1" applyBorder="1"/>
    <xf numFmtId="2" fontId="2" fillId="3" borderId="1" xfId="2" applyNumberFormat="1" applyBorder="1"/>
    <xf numFmtId="2" fontId="1" fillId="2" borderId="1" xfId="1" applyNumberFormat="1" applyBorder="1"/>
    <xf numFmtId="2" fontId="1" fillId="2" borderId="5" xfId="1" applyNumberFormat="1" applyBorder="1"/>
    <xf numFmtId="2" fontId="2" fillId="3" borderId="5" xfId="2" applyNumberFormat="1" applyBorder="1"/>
    <xf numFmtId="0" fontId="4" fillId="5" borderId="1" xfId="4"/>
    <xf numFmtId="2" fontId="3" fillId="6" borderId="10" xfId="5" applyNumberFormat="1" applyFont="1"/>
    <xf numFmtId="2" fontId="1" fillId="2" borderId="9" xfId="1" applyNumberFormat="1" applyBorder="1"/>
    <xf numFmtId="0" fontId="1" fillId="2" borderId="0" xfId="1"/>
    <xf numFmtId="0" fontId="0" fillId="6" borderId="10" xfId="5" applyFont="1"/>
    <xf numFmtId="2" fontId="1" fillId="2" borderId="7" xfId="1" applyNumberFormat="1" applyBorder="1"/>
  </cellXfs>
  <cellStyles count="6">
    <cellStyle name="Neutrální" xfId="2" builtinId="28"/>
    <cellStyle name="Normální" xfId="0" builtinId="0"/>
    <cellStyle name="Poznámka" xfId="5" builtinId="10"/>
    <cellStyle name="Správně" xfId="1" builtinId="26"/>
    <cellStyle name="Vstup" xfId="3" builtinId="20"/>
    <cellStyle name="Výpočet" xfId="4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workbookViewId="0">
      <selection activeCell="C14" sqref="C14"/>
    </sheetView>
  </sheetViews>
  <sheetFormatPr defaultRowHeight="15" x14ac:dyDescent="0.25"/>
  <cols>
    <col min="1" max="9" width="9.140625" style="1"/>
    <col min="10" max="10" width="16.140625" style="1" customWidth="1"/>
    <col min="11" max="16384" width="9.140625" style="1"/>
  </cols>
  <sheetData>
    <row r="2" spans="1:12" x14ac:dyDescent="0.25">
      <c r="A2" s="2"/>
      <c r="B2" s="2"/>
      <c r="C2" s="3" t="s">
        <v>13</v>
      </c>
      <c r="D2" s="4">
        <v>0</v>
      </c>
      <c r="E2" s="2">
        <v>0</v>
      </c>
      <c r="F2" s="2">
        <v>0</v>
      </c>
      <c r="G2" s="3">
        <v>0</v>
      </c>
      <c r="H2" s="4">
        <v>1</v>
      </c>
      <c r="I2" s="2">
        <v>1</v>
      </c>
      <c r="L2" s="1" t="s">
        <v>7</v>
      </c>
    </row>
    <row r="3" spans="1:12" ht="15.75" thickBot="1" x14ac:dyDescent="0.3">
      <c r="A3" s="5"/>
      <c r="B3" s="5"/>
      <c r="C3" s="6" t="s">
        <v>0</v>
      </c>
      <c r="D3" s="7" t="s">
        <v>1</v>
      </c>
      <c r="E3" s="5" t="s">
        <v>2</v>
      </c>
      <c r="F3" s="5" t="s">
        <v>3</v>
      </c>
      <c r="G3" s="6" t="s">
        <v>4</v>
      </c>
      <c r="H3" s="7" t="s">
        <v>5</v>
      </c>
      <c r="I3" s="5" t="s">
        <v>6</v>
      </c>
    </row>
    <row r="4" spans="1:12" ht="15.75" thickTop="1" x14ac:dyDescent="0.25">
      <c r="A4" s="8">
        <v>1</v>
      </c>
      <c r="B4" s="8" t="s">
        <v>5</v>
      </c>
      <c r="C4" s="9">
        <v>15</v>
      </c>
      <c r="D4" s="10">
        <v>1</v>
      </c>
      <c r="E4" s="8">
        <v>2</v>
      </c>
      <c r="F4" s="8">
        <v>3</v>
      </c>
      <c r="G4" s="9">
        <v>0</v>
      </c>
      <c r="H4" s="10">
        <v>1</v>
      </c>
      <c r="I4" s="8">
        <v>0</v>
      </c>
      <c r="J4" s="1" t="s">
        <v>14</v>
      </c>
      <c r="K4" s="1" t="s">
        <v>8</v>
      </c>
    </row>
    <row r="5" spans="1:12" x14ac:dyDescent="0.25">
      <c r="A5" s="2">
        <v>1</v>
      </c>
      <c r="B5" s="2" t="s">
        <v>6</v>
      </c>
      <c r="C5" s="3">
        <v>20</v>
      </c>
      <c r="D5" s="4">
        <v>2</v>
      </c>
      <c r="E5" s="2">
        <v>1</v>
      </c>
      <c r="F5" s="16">
        <v>5</v>
      </c>
      <c r="G5" s="3">
        <v>0</v>
      </c>
      <c r="H5" s="4">
        <v>0</v>
      </c>
      <c r="I5" s="2">
        <v>1</v>
      </c>
      <c r="J5" s="1" t="s">
        <v>15</v>
      </c>
      <c r="K5" s="1" t="s">
        <v>9</v>
      </c>
    </row>
    <row r="6" spans="1:12" x14ac:dyDescent="0.25">
      <c r="A6" s="2">
        <v>0</v>
      </c>
      <c r="B6" s="2" t="s">
        <v>4</v>
      </c>
      <c r="C6" s="3">
        <v>10</v>
      </c>
      <c r="D6" s="4">
        <v>1</v>
      </c>
      <c r="E6" s="2">
        <v>2</v>
      </c>
      <c r="F6" s="2">
        <v>1</v>
      </c>
      <c r="G6" s="3">
        <v>1</v>
      </c>
      <c r="H6" s="4">
        <v>0</v>
      </c>
      <c r="I6" s="2">
        <v>0</v>
      </c>
      <c r="J6" s="1" t="s">
        <v>16</v>
      </c>
    </row>
    <row r="7" spans="1:12" x14ac:dyDescent="0.25">
      <c r="A7" s="2"/>
      <c r="B7" s="2"/>
      <c r="C7" s="11">
        <f>C4*A4+C5*A5+C6*A6</f>
        <v>35</v>
      </c>
      <c r="D7" s="12">
        <f t="shared" ref="D7:I7" si="0">D4*$A4+D5*$A5+D6*$A6-(D2)</f>
        <v>3</v>
      </c>
      <c r="E7" s="13">
        <f t="shared" si="0"/>
        <v>3</v>
      </c>
      <c r="F7" s="15">
        <f t="shared" si="0"/>
        <v>8</v>
      </c>
      <c r="G7" s="11">
        <f t="shared" si="0"/>
        <v>0</v>
      </c>
      <c r="H7" s="12">
        <f t="shared" si="0"/>
        <v>0</v>
      </c>
      <c r="I7" s="13">
        <f t="shared" si="0"/>
        <v>0</v>
      </c>
      <c r="K7" s="1" t="s">
        <v>11</v>
      </c>
    </row>
    <row r="8" spans="1:12" x14ac:dyDescent="0.25">
      <c r="A8" s="1" t="s">
        <v>12</v>
      </c>
    </row>
    <row r="9" spans="1:12" x14ac:dyDescent="0.25">
      <c r="A9" s="1" t="s">
        <v>17</v>
      </c>
    </row>
    <row r="10" spans="1:12" x14ac:dyDescent="0.25">
      <c r="A10" s="2"/>
      <c r="B10" s="2"/>
      <c r="C10" s="3"/>
      <c r="D10" s="4">
        <v>0</v>
      </c>
      <c r="E10" s="2">
        <v>0</v>
      </c>
      <c r="F10" s="2">
        <v>0</v>
      </c>
      <c r="G10" s="3">
        <v>0</v>
      </c>
      <c r="H10" s="4">
        <v>1</v>
      </c>
      <c r="I10" s="2">
        <v>1</v>
      </c>
      <c r="K10" s="1" t="s">
        <v>10</v>
      </c>
    </row>
    <row r="11" spans="1:12" ht="15.75" thickBot="1" x14ac:dyDescent="0.3">
      <c r="A11" s="5"/>
      <c r="B11" s="5"/>
      <c r="C11" s="6" t="s">
        <v>0</v>
      </c>
      <c r="D11" s="7" t="s">
        <v>1</v>
      </c>
      <c r="E11" s="5" t="s">
        <v>2</v>
      </c>
      <c r="F11" s="5" t="s">
        <v>3</v>
      </c>
      <c r="G11" s="6" t="s">
        <v>4</v>
      </c>
      <c r="H11" s="7" t="s">
        <v>5</v>
      </c>
      <c r="I11" s="5" t="s">
        <v>6</v>
      </c>
    </row>
    <row r="12" spans="1:12" ht="15.75" thickTop="1" x14ac:dyDescent="0.25">
      <c r="A12" s="8">
        <v>1</v>
      </c>
      <c r="B12" s="8" t="s">
        <v>5</v>
      </c>
      <c r="C12" s="9">
        <v>3</v>
      </c>
      <c r="D12" s="10">
        <v>-0.2</v>
      </c>
      <c r="E12" s="14">
        <v>1.4</v>
      </c>
      <c r="F12" s="8">
        <v>0</v>
      </c>
      <c r="G12" s="9">
        <v>0</v>
      </c>
      <c r="H12" s="10">
        <v>1</v>
      </c>
      <c r="I12" s="8">
        <v>-0.6</v>
      </c>
      <c r="J12" s="1" t="s">
        <v>21</v>
      </c>
      <c r="K12" s="1" t="s">
        <v>19</v>
      </c>
    </row>
    <row r="13" spans="1:12" x14ac:dyDescent="0.25">
      <c r="A13" s="2">
        <v>0</v>
      </c>
      <c r="B13" s="2" t="s">
        <v>3</v>
      </c>
      <c r="C13" s="3">
        <v>4</v>
      </c>
      <c r="D13" s="4">
        <v>0.4</v>
      </c>
      <c r="E13" s="2">
        <v>0.2</v>
      </c>
      <c r="F13" s="2">
        <v>1</v>
      </c>
      <c r="G13" s="3">
        <v>0</v>
      </c>
      <c r="H13" s="4">
        <v>0</v>
      </c>
      <c r="I13" s="2">
        <v>0.2</v>
      </c>
      <c r="J13" s="1">
        <v>20</v>
      </c>
      <c r="K13" s="1" t="s">
        <v>18</v>
      </c>
    </row>
    <row r="14" spans="1:12" x14ac:dyDescent="0.25">
      <c r="A14" s="2">
        <v>0</v>
      </c>
      <c r="B14" s="2" t="s">
        <v>4</v>
      </c>
      <c r="C14" s="3">
        <v>6</v>
      </c>
      <c r="D14" s="4">
        <v>0.6</v>
      </c>
      <c r="E14" s="2">
        <v>1.8</v>
      </c>
      <c r="F14" s="2">
        <v>0</v>
      </c>
      <c r="G14" s="3">
        <v>1</v>
      </c>
      <c r="H14" s="4">
        <v>0</v>
      </c>
      <c r="I14" s="2">
        <v>-0.2</v>
      </c>
      <c r="J14" s="1">
        <v>3.3333333333333335</v>
      </c>
    </row>
    <row r="15" spans="1:12" x14ac:dyDescent="0.25">
      <c r="A15" s="2"/>
      <c r="B15" s="2"/>
      <c r="C15" s="11">
        <f>C12*A12+C13*A13+C14*A14</f>
        <v>3</v>
      </c>
      <c r="D15" s="12">
        <f t="shared" ref="D15:I15" si="1">D12*$A12+D13*$A13+D14*$A14-(D10)</f>
        <v>-0.2</v>
      </c>
      <c r="E15" s="15">
        <f t="shared" si="1"/>
        <v>1.4</v>
      </c>
      <c r="F15" s="13">
        <f t="shared" si="1"/>
        <v>0</v>
      </c>
      <c r="G15" s="11">
        <f t="shared" si="1"/>
        <v>0</v>
      </c>
      <c r="H15" s="12">
        <f t="shared" si="1"/>
        <v>0</v>
      </c>
      <c r="I15" s="13">
        <f t="shared" si="1"/>
        <v>-1.6</v>
      </c>
      <c r="K15" s="1" t="s">
        <v>20</v>
      </c>
    </row>
    <row r="18" spans="1:13" x14ac:dyDescent="0.25">
      <c r="A18" s="2"/>
      <c r="B18" s="2"/>
      <c r="C18" s="3"/>
      <c r="D18" s="4">
        <v>0</v>
      </c>
      <c r="E18" s="2">
        <v>0</v>
      </c>
      <c r="F18" s="2">
        <v>0</v>
      </c>
      <c r="G18" s="3">
        <v>0</v>
      </c>
      <c r="H18" s="4">
        <v>1</v>
      </c>
      <c r="I18" s="2">
        <v>1</v>
      </c>
    </row>
    <row r="19" spans="1:13" ht="15.75" thickBot="1" x14ac:dyDescent="0.3">
      <c r="A19" s="5"/>
      <c r="B19" s="5"/>
      <c r="C19" s="6" t="s">
        <v>0</v>
      </c>
      <c r="D19" s="7" t="s">
        <v>1</v>
      </c>
      <c r="E19" s="5" t="s">
        <v>2</v>
      </c>
      <c r="F19" s="5" t="s">
        <v>3</v>
      </c>
      <c r="G19" s="6" t="s">
        <v>4</v>
      </c>
      <c r="H19" s="7" t="s">
        <v>5</v>
      </c>
      <c r="I19" s="5" t="s">
        <v>6</v>
      </c>
    </row>
    <row r="20" spans="1:13" ht="15.75" thickTop="1" x14ac:dyDescent="0.25">
      <c r="A20" s="8">
        <v>0</v>
      </c>
      <c r="B20" s="8" t="s">
        <v>2</v>
      </c>
      <c r="C20" s="9">
        <v>2.1428571428571428</v>
      </c>
      <c r="D20" s="10">
        <v>-0.14285714285714285</v>
      </c>
      <c r="E20" s="2">
        <v>1</v>
      </c>
      <c r="F20" s="8">
        <v>0</v>
      </c>
      <c r="G20" s="9">
        <v>0</v>
      </c>
      <c r="H20" s="10">
        <v>0.7142857142857143</v>
      </c>
      <c r="I20" s="8">
        <v>-0.42857142857142855</v>
      </c>
      <c r="K20" s="1" t="s">
        <v>22</v>
      </c>
    </row>
    <row r="21" spans="1:13" x14ac:dyDescent="0.25">
      <c r="A21" s="2">
        <v>0</v>
      </c>
      <c r="B21" s="2" t="s">
        <v>3</v>
      </c>
      <c r="C21" s="3">
        <v>3.5714285714285716</v>
      </c>
      <c r="D21" s="4">
        <v>0.43</v>
      </c>
      <c r="E21" s="2">
        <v>0</v>
      </c>
      <c r="F21" s="2">
        <v>1</v>
      </c>
      <c r="G21" s="3">
        <v>0</v>
      </c>
      <c r="H21" s="4">
        <v>-0.14285714285714285</v>
      </c>
      <c r="I21" s="2">
        <v>0.2857142857142857</v>
      </c>
      <c r="K21" s="1" t="s">
        <v>23</v>
      </c>
      <c r="M21" s="1">
        <f>3/7</f>
        <v>0.42857142857142855</v>
      </c>
    </row>
    <row r="22" spans="1:13" x14ac:dyDescent="0.25">
      <c r="A22" s="2">
        <v>0</v>
      </c>
      <c r="B22" s="2" t="s">
        <v>4</v>
      </c>
      <c r="C22" s="3">
        <f>6+(-9/5*C20)</f>
        <v>2.1428571428571428</v>
      </c>
      <c r="D22" s="4">
        <f>0.6+(-9/5*D20)</f>
        <v>0.8571428571428571</v>
      </c>
      <c r="E22" s="2">
        <v>0</v>
      </c>
      <c r="F22" s="2">
        <v>0</v>
      </c>
      <c r="G22" s="3">
        <v>1</v>
      </c>
      <c r="H22" s="4">
        <f>H20*(-9/5)</f>
        <v>-1.2857142857142858</v>
      </c>
      <c r="I22" s="2">
        <f>-0.2+(-9/5*I20)</f>
        <v>0.5714285714285714</v>
      </c>
      <c r="K22" s="1" t="s">
        <v>24</v>
      </c>
    </row>
    <row r="23" spans="1:13" x14ac:dyDescent="0.25">
      <c r="A23" s="2"/>
      <c r="B23" s="2"/>
      <c r="C23" s="11">
        <f>C20*A20+C21*A21+C22*A22</f>
        <v>0</v>
      </c>
      <c r="D23" s="12">
        <f t="shared" ref="D23:I23" si="2">D20*$A20+D21*$A21+D22*$A22-(D18)</f>
        <v>0</v>
      </c>
      <c r="E23" s="13">
        <f t="shared" si="2"/>
        <v>0</v>
      </c>
      <c r="F23" s="13">
        <f t="shared" si="2"/>
        <v>0</v>
      </c>
      <c r="G23" s="11">
        <f t="shared" si="2"/>
        <v>0</v>
      </c>
      <c r="H23" s="12">
        <f t="shared" si="2"/>
        <v>-1</v>
      </c>
      <c r="I23" s="13">
        <f t="shared" si="2"/>
        <v>-1</v>
      </c>
    </row>
    <row r="25" spans="1:13" x14ac:dyDescent="0.25">
      <c r="A25" s="1" t="s">
        <v>25</v>
      </c>
    </row>
    <row r="26" spans="1:13" x14ac:dyDescent="0.25">
      <c r="A26" s="1" t="s">
        <v>26</v>
      </c>
    </row>
    <row r="28" spans="1:13" x14ac:dyDescent="0.25">
      <c r="A28" s="2"/>
      <c r="B28" s="2"/>
      <c r="C28" s="3"/>
      <c r="D28" s="4">
        <v>-1</v>
      </c>
      <c r="E28" s="2">
        <v>0</v>
      </c>
      <c r="F28" s="2">
        <v>-3</v>
      </c>
      <c r="G28" s="3">
        <v>1</v>
      </c>
    </row>
    <row r="29" spans="1:13" ht="15.75" thickBot="1" x14ac:dyDescent="0.3">
      <c r="A29" s="5"/>
      <c r="B29" s="5"/>
      <c r="C29" s="6" t="s">
        <v>0</v>
      </c>
      <c r="D29" s="7" t="s">
        <v>1</v>
      </c>
      <c r="E29" s="5" t="s">
        <v>2</v>
      </c>
      <c r="F29" s="5" t="s">
        <v>3</v>
      </c>
      <c r="G29" s="6" t="s">
        <v>4</v>
      </c>
    </row>
    <row r="30" spans="1:13" ht="15.75" thickTop="1" x14ac:dyDescent="0.25">
      <c r="A30" s="8">
        <v>0</v>
      </c>
      <c r="B30" s="8" t="s">
        <v>2</v>
      </c>
      <c r="C30" s="9">
        <v>2.1428571428571428</v>
      </c>
      <c r="D30" s="10">
        <v>-0.14285714285714285</v>
      </c>
      <c r="E30" s="2">
        <v>1</v>
      </c>
      <c r="F30" s="8">
        <v>0</v>
      </c>
      <c r="G30" s="9">
        <v>0</v>
      </c>
    </row>
    <row r="31" spans="1:13" x14ac:dyDescent="0.25">
      <c r="A31" s="2">
        <v>-3</v>
      </c>
      <c r="B31" s="2" t="s">
        <v>3</v>
      </c>
      <c r="C31" s="3">
        <v>3.5714285714285716</v>
      </c>
      <c r="D31" s="4">
        <v>0.43</v>
      </c>
      <c r="E31" s="2">
        <v>0</v>
      </c>
      <c r="F31" s="2">
        <v>1</v>
      </c>
      <c r="G31" s="3">
        <v>0</v>
      </c>
      <c r="H31" s="1">
        <f>D31*C31</f>
        <v>1.5357142857142858</v>
      </c>
    </row>
    <row r="32" spans="1:13" x14ac:dyDescent="0.25">
      <c r="A32" s="2">
        <v>1</v>
      </c>
      <c r="B32" s="2" t="s">
        <v>4</v>
      </c>
      <c r="C32" s="3">
        <f>6+(-9/5*C30)</f>
        <v>2.1428571428571428</v>
      </c>
      <c r="D32" s="18">
        <f>0.6+(-9/5*D30)</f>
        <v>0.8571428571428571</v>
      </c>
      <c r="E32" s="2">
        <v>0</v>
      </c>
      <c r="F32" s="2">
        <v>0</v>
      </c>
      <c r="G32" s="3">
        <v>1</v>
      </c>
      <c r="H32" s="1">
        <f>D32*C32</f>
        <v>1.8367346938775508</v>
      </c>
      <c r="I32" s="1" t="s">
        <v>28</v>
      </c>
    </row>
    <row r="33" spans="1:9" x14ac:dyDescent="0.25">
      <c r="A33" s="2"/>
      <c r="B33" s="2"/>
      <c r="C33" s="11">
        <f>C30*A30+C31*A31+C32*A32</f>
        <v>-8.571428571428573</v>
      </c>
      <c r="D33" s="17">
        <f>D30*$A30+D31*$A31+D32*$A32-(D28)</f>
        <v>0.56714285714285706</v>
      </c>
      <c r="E33" s="13">
        <f>E30*$A30+E31*$A31+E32*$A32-(E28)</f>
        <v>0</v>
      </c>
      <c r="F33" s="13">
        <f>F30*$A30+F31*$A31+F32*$A32-(F28)</f>
        <v>0</v>
      </c>
      <c r="G33" s="11">
        <f>G30*$A30+G31*$A31+G32*$A32-(G28)</f>
        <v>0</v>
      </c>
      <c r="I33" s="1" t="s">
        <v>29</v>
      </c>
    </row>
    <row r="34" spans="1:9" x14ac:dyDescent="0.25">
      <c r="C34" s="1" t="s">
        <v>27</v>
      </c>
    </row>
    <row r="36" spans="1:9" x14ac:dyDescent="0.25">
      <c r="A36" s="2"/>
      <c r="B36" s="2"/>
      <c r="C36" s="3"/>
      <c r="D36" s="4">
        <v>-1</v>
      </c>
      <c r="E36" s="2">
        <v>0</v>
      </c>
      <c r="F36" s="2">
        <v>-3</v>
      </c>
      <c r="G36" s="3">
        <v>1</v>
      </c>
    </row>
    <row r="37" spans="1:9" ht="15.75" thickBot="1" x14ac:dyDescent="0.3">
      <c r="A37" s="5"/>
      <c r="B37" s="5"/>
      <c r="C37" s="6" t="s">
        <v>0</v>
      </c>
      <c r="D37" s="7" t="s">
        <v>1</v>
      </c>
      <c r="E37" s="5" t="s">
        <v>2</v>
      </c>
      <c r="F37" s="5" t="s">
        <v>3</v>
      </c>
      <c r="G37" s="6" t="s">
        <v>4</v>
      </c>
    </row>
    <row r="38" spans="1:9" ht="15.75" thickTop="1" x14ac:dyDescent="0.25">
      <c r="A38" s="8">
        <v>0</v>
      </c>
      <c r="B38" s="8" t="s">
        <v>2</v>
      </c>
      <c r="C38" s="9">
        <v>2.5</v>
      </c>
      <c r="D38" s="10">
        <v>0</v>
      </c>
      <c r="E38" s="2">
        <v>1</v>
      </c>
      <c r="F38" s="8">
        <v>0</v>
      </c>
      <c r="G38" s="9">
        <v>0.16666666666666666</v>
      </c>
      <c r="I38" s="1" t="s">
        <v>31</v>
      </c>
    </row>
    <row r="39" spans="1:9" x14ac:dyDescent="0.25">
      <c r="A39" s="2">
        <v>-3</v>
      </c>
      <c r="B39" s="2" t="s">
        <v>3</v>
      </c>
      <c r="C39" s="3">
        <v>2.5</v>
      </c>
      <c r="D39" s="4">
        <v>0</v>
      </c>
      <c r="E39" s="2">
        <v>0</v>
      </c>
      <c r="F39" s="2">
        <v>1</v>
      </c>
      <c r="G39" s="3">
        <v>-0.5</v>
      </c>
      <c r="I39" s="1" t="s">
        <v>30</v>
      </c>
    </row>
    <row r="40" spans="1:9" x14ac:dyDescent="0.25">
      <c r="A40" s="2">
        <v>-1</v>
      </c>
      <c r="B40" s="2" t="s">
        <v>1</v>
      </c>
      <c r="C40" s="3">
        <v>2.5</v>
      </c>
      <c r="D40" s="4">
        <v>1</v>
      </c>
      <c r="E40" s="2">
        <v>0</v>
      </c>
      <c r="F40" s="2">
        <v>0</v>
      </c>
      <c r="G40" s="3">
        <v>1.1666666666666667</v>
      </c>
    </row>
    <row r="41" spans="1:9" x14ac:dyDescent="0.25">
      <c r="A41" s="2"/>
      <c r="B41" s="2"/>
      <c r="C41" s="11">
        <f>C38*A38+C39*A39+C40*A40</f>
        <v>-10</v>
      </c>
      <c r="D41" s="13">
        <f>D38*$A38+D39*$A39+D40*$A40-(D36)</f>
        <v>0</v>
      </c>
      <c r="E41" s="13">
        <f>E38*$A38+E39*$A39+E40*$A40-(E36)</f>
        <v>0</v>
      </c>
      <c r="F41" s="13">
        <f>F38*$A38+F39*$A39+F40*$A40-(F36)</f>
        <v>0</v>
      </c>
      <c r="G41" s="11">
        <f>G38*$A38+G39*$A39+G40*$A40-(G36)</f>
        <v>-0.66666666666666674</v>
      </c>
    </row>
    <row r="42" spans="1:9" x14ac:dyDescent="0.25">
      <c r="C42" s="1" t="s">
        <v>32</v>
      </c>
    </row>
    <row r="45" spans="1:9" x14ac:dyDescent="0.25">
      <c r="B45" s="1" t="s">
        <v>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16" workbookViewId="0">
      <selection activeCell="H12" sqref="H12"/>
    </sheetView>
  </sheetViews>
  <sheetFormatPr defaultRowHeight="15" x14ac:dyDescent="0.25"/>
  <cols>
    <col min="5" max="5" width="16.28515625" bestFit="1" customWidth="1"/>
    <col min="8" max="8" width="16.28515625" bestFit="1" customWidth="1"/>
    <col min="12" max="15" width="16.5703125" bestFit="1" customWidth="1"/>
    <col min="17" max="17" width="19" customWidth="1"/>
  </cols>
  <sheetData>
    <row r="1" spans="2:15" x14ac:dyDescent="0.25">
      <c r="E1">
        <v>15</v>
      </c>
      <c r="F1">
        <v>10</v>
      </c>
      <c r="G1">
        <v>12</v>
      </c>
      <c r="H1">
        <v>25</v>
      </c>
      <c r="L1" t="s">
        <v>35</v>
      </c>
    </row>
    <row r="2" spans="2:15" x14ac:dyDescent="0.25">
      <c r="B2" s="2"/>
      <c r="C2" s="2"/>
      <c r="D2" s="3" t="s">
        <v>13</v>
      </c>
      <c r="E2" s="4">
        <v>0</v>
      </c>
      <c r="F2" s="2">
        <v>0</v>
      </c>
      <c r="G2" s="2">
        <v>0</v>
      </c>
      <c r="H2" s="3">
        <v>0</v>
      </c>
      <c r="I2" s="4">
        <v>1</v>
      </c>
      <c r="J2" s="2">
        <v>1</v>
      </c>
      <c r="K2" s="2">
        <v>1</v>
      </c>
    </row>
    <row r="3" spans="2:15" ht="15.75" thickBot="1" x14ac:dyDescent="0.3">
      <c r="B3" s="5"/>
      <c r="C3" s="5"/>
      <c r="D3" s="6" t="s">
        <v>0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5</v>
      </c>
      <c r="J3" s="5" t="s">
        <v>6</v>
      </c>
      <c r="K3" s="5" t="s">
        <v>34</v>
      </c>
      <c r="L3" s="20" t="s">
        <v>1</v>
      </c>
      <c r="M3" s="20" t="s">
        <v>2</v>
      </c>
      <c r="N3" s="20" t="s">
        <v>3</v>
      </c>
      <c r="O3" s="20" t="s">
        <v>4</v>
      </c>
    </row>
    <row r="4" spans="2:15" ht="15.75" thickTop="1" x14ac:dyDescent="0.25">
      <c r="B4" s="8">
        <v>1</v>
      </c>
      <c r="C4" s="8" t="s">
        <v>5</v>
      </c>
      <c r="D4" s="9">
        <v>5000</v>
      </c>
      <c r="E4" s="10">
        <v>0</v>
      </c>
      <c r="F4" s="8">
        <v>2</v>
      </c>
      <c r="G4" s="8">
        <v>4</v>
      </c>
      <c r="H4" s="21">
        <v>5</v>
      </c>
      <c r="I4" s="10">
        <v>-1</v>
      </c>
      <c r="J4" s="8">
        <v>0</v>
      </c>
      <c r="K4" s="8">
        <v>0</v>
      </c>
      <c r="L4" s="19" t="e">
        <f>$D4/E4</f>
        <v>#DIV/0!</v>
      </c>
      <c r="M4" s="19">
        <f t="shared" ref="M4:O4" si="0">$D4/F4</f>
        <v>2500</v>
      </c>
      <c r="N4" s="19">
        <f t="shared" si="0"/>
        <v>1250</v>
      </c>
      <c r="O4" s="19">
        <f t="shared" si="0"/>
        <v>1000</v>
      </c>
    </row>
    <row r="5" spans="2:15" x14ac:dyDescent="0.25">
      <c r="B5" s="2">
        <v>1</v>
      </c>
      <c r="C5" s="2" t="s">
        <v>6</v>
      </c>
      <c r="D5" s="3">
        <v>6000</v>
      </c>
      <c r="E5" s="4">
        <v>2</v>
      </c>
      <c r="F5" s="2">
        <v>2</v>
      </c>
      <c r="G5" s="2">
        <v>0</v>
      </c>
      <c r="H5" s="3">
        <v>4</v>
      </c>
      <c r="I5" s="4">
        <v>0</v>
      </c>
      <c r="J5" s="2">
        <v>-1</v>
      </c>
      <c r="K5" s="2">
        <v>0</v>
      </c>
      <c r="L5" s="19">
        <f t="shared" ref="L5:L6" si="1">$D5/E5</f>
        <v>3000</v>
      </c>
      <c r="M5" s="19">
        <f t="shared" ref="M5:M6" si="2">$D5/F5</f>
        <v>3000</v>
      </c>
      <c r="N5" s="19" t="e">
        <f t="shared" ref="N5:N6" si="3">$D5/G5</f>
        <v>#DIV/0!</v>
      </c>
      <c r="O5" s="19">
        <f t="shared" ref="O5:O6" si="4">$D5/H5</f>
        <v>1500</v>
      </c>
    </row>
    <row r="6" spans="2:15" x14ac:dyDescent="0.25">
      <c r="B6" s="2">
        <v>1</v>
      </c>
      <c r="C6" s="2" t="s">
        <v>34</v>
      </c>
      <c r="D6" s="3">
        <v>18000</v>
      </c>
      <c r="E6" s="4">
        <v>10</v>
      </c>
      <c r="F6" s="2">
        <v>5</v>
      </c>
      <c r="G6" s="2">
        <v>4</v>
      </c>
      <c r="H6" s="2">
        <v>10</v>
      </c>
      <c r="I6" s="4">
        <v>0</v>
      </c>
      <c r="J6" s="2">
        <v>0</v>
      </c>
      <c r="K6" s="2">
        <v>-1</v>
      </c>
      <c r="L6" s="19">
        <f t="shared" si="1"/>
        <v>1800</v>
      </c>
      <c r="M6" s="19">
        <f t="shared" si="2"/>
        <v>3600</v>
      </c>
      <c r="N6" s="19">
        <f t="shared" si="3"/>
        <v>4500</v>
      </c>
      <c r="O6" s="19">
        <f t="shared" si="4"/>
        <v>1800</v>
      </c>
    </row>
    <row r="7" spans="2:15" x14ac:dyDescent="0.25">
      <c r="B7" s="2"/>
      <c r="C7" s="2"/>
      <c r="D7" s="11">
        <f>D4*B4+D5*B5+D6*B6</f>
        <v>29000</v>
      </c>
      <c r="E7" s="12">
        <f>E4*$B4+E5*$B5+E6*$B6-(E2)</f>
        <v>12</v>
      </c>
      <c r="F7" s="12">
        <f t="shared" ref="F7:K7" si="5">F4*$B4+F5*$B5+F6*$B6-(F2)</f>
        <v>9</v>
      </c>
      <c r="G7" s="12">
        <f t="shared" si="5"/>
        <v>8</v>
      </c>
      <c r="H7" s="12">
        <f t="shared" si="5"/>
        <v>19</v>
      </c>
      <c r="I7" s="12">
        <f t="shared" si="5"/>
        <v>-2</v>
      </c>
      <c r="J7" s="12">
        <f t="shared" si="5"/>
        <v>-2</v>
      </c>
      <c r="K7" s="12">
        <f t="shared" si="5"/>
        <v>-2</v>
      </c>
    </row>
    <row r="9" spans="2:15" x14ac:dyDescent="0.25">
      <c r="B9" s="2"/>
      <c r="C9" s="2"/>
      <c r="D9" s="3" t="s">
        <v>13</v>
      </c>
      <c r="E9" s="4">
        <v>0</v>
      </c>
      <c r="F9" s="2">
        <v>0</v>
      </c>
      <c r="G9" s="2">
        <v>0</v>
      </c>
      <c r="H9" s="3">
        <v>0</v>
      </c>
      <c r="I9" s="4">
        <v>1</v>
      </c>
      <c r="J9" s="2">
        <v>1</v>
      </c>
      <c r="K9" s="2">
        <v>1</v>
      </c>
    </row>
    <row r="10" spans="2:15" ht="15.75" thickBot="1" x14ac:dyDescent="0.3">
      <c r="B10" s="5"/>
      <c r="C10" s="5"/>
      <c r="D10" s="6" t="s">
        <v>0</v>
      </c>
      <c r="E10" s="7" t="s">
        <v>1</v>
      </c>
      <c r="F10" s="5" t="s">
        <v>2</v>
      </c>
      <c r="G10" s="5" t="s">
        <v>3</v>
      </c>
      <c r="H10" s="6" t="s">
        <v>4</v>
      </c>
      <c r="I10" s="7" t="s">
        <v>5</v>
      </c>
      <c r="J10" s="5" t="s">
        <v>6</v>
      </c>
      <c r="K10" s="5" t="s">
        <v>34</v>
      </c>
      <c r="L10" s="20" t="s">
        <v>1</v>
      </c>
      <c r="M10" s="20" t="s">
        <v>2</v>
      </c>
      <c r="N10" s="20" t="s">
        <v>3</v>
      </c>
      <c r="O10" s="20" t="s">
        <v>4</v>
      </c>
    </row>
    <row r="11" spans="2:15" ht="15.75" thickTop="1" x14ac:dyDescent="0.25">
      <c r="B11" s="8">
        <v>0</v>
      </c>
      <c r="C11" s="8" t="s">
        <v>4</v>
      </c>
      <c r="D11" s="9">
        <f t="shared" ref="D11:G11" si="6">D4/$H$4</f>
        <v>1000</v>
      </c>
      <c r="E11" s="9">
        <f t="shared" si="6"/>
        <v>0</v>
      </c>
      <c r="F11" s="9">
        <f t="shared" si="6"/>
        <v>0.4</v>
      </c>
      <c r="G11" s="9">
        <f t="shared" si="6"/>
        <v>0.8</v>
      </c>
      <c r="H11" s="9">
        <f>H4/$H$4</f>
        <v>1</v>
      </c>
      <c r="I11" s="9">
        <f t="shared" ref="I11:K11" si="7">I4/$H$4</f>
        <v>-0.2</v>
      </c>
      <c r="J11" s="9">
        <f t="shared" si="7"/>
        <v>0</v>
      </c>
      <c r="K11" s="9">
        <f t="shared" si="7"/>
        <v>0</v>
      </c>
      <c r="L11" s="19" t="e">
        <f>$D11/E11</f>
        <v>#DIV/0!</v>
      </c>
      <c r="M11" s="19">
        <f t="shared" ref="M11:M13" si="8">$D11/F11</f>
        <v>2500</v>
      </c>
      <c r="N11" s="19">
        <f t="shared" ref="N11:N13" si="9">$D11/G11</f>
        <v>1250</v>
      </c>
      <c r="O11" s="19">
        <f t="shared" ref="O11:O13" si="10">$D11/H11</f>
        <v>1000</v>
      </c>
    </row>
    <row r="12" spans="2:15" x14ac:dyDescent="0.25">
      <c r="B12" s="2">
        <v>1</v>
      </c>
      <c r="C12" s="2" t="s">
        <v>6</v>
      </c>
      <c r="D12" s="4">
        <f>-$H$5*D11+D5</f>
        <v>2000</v>
      </c>
      <c r="E12" s="4">
        <f>-$H$5*E11+E5</f>
        <v>2</v>
      </c>
      <c r="F12" s="4">
        <f t="shared" ref="F12:K12" si="11">-$H$5*F11+F5</f>
        <v>0.39999999999999991</v>
      </c>
      <c r="G12" s="4">
        <f t="shared" si="11"/>
        <v>-3.2</v>
      </c>
      <c r="H12" s="4">
        <f t="shared" si="11"/>
        <v>0</v>
      </c>
      <c r="I12" s="4">
        <f t="shared" si="11"/>
        <v>0.8</v>
      </c>
      <c r="J12" s="4">
        <f t="shared" si="11"/>
        <v>-1</v>
      </c>
      <c r="K12" s="4">
        <f t="shared" si="11"/>
        <v>0</v>
      </c>
      <c r="L12" s="19">
        <f t="shared" ref="L12:L13" si="12">$D12/E12</f>
        <v>1000</v>
      </c>
      <c r="M12" s="19">
        <f t="shared" si="8"/>
        <v>5000.0000000000009</v>
      </c>
      <c r="N12" s="19">
        <f t="shared" si="9"/>
        <v>-625</v>
      </c>
      <c r="O12" s="19" t="e">
        <f t="shared" si="10"/>
        <v>#DIV/0!</v>
      </c>
    </row>
    <row r="13" spans="2:15" x14ac:dyDescent="0.25">
      <c r="B13" s="2">
        <v>1</v>
      </c>
      <c r="C13" s="2" t="s">
        <v>34</v>
      </c>
      <c r="D13" s="4">
        <f>-$H$6*D11+D6</f>
        <v>8000</v>
      </c>
      <c r="E13" s="17">
        <f>-$H$6*E11+E6</f>
        <v>10</v>
      </c>
      <c r="F13" s="4">
        <f t="shared" ref="F13:K13" si="13">-$H$6*F11+F6</f>
        <v>1</v>
      </c>
      <c r="G13" s="4">
        <f t="shared" si="13"/>
        <v>-4</v>
      </c>
      <c r="H13" s="4">
        <f t="shared" si="13"/>
        <v>0</v>
      </c>
      <c r="I13" s="4">
        <f t="shared" si="13"/>
        <v>2</v>
      </c>
      <c r="J13" s="4">
        <f t="shared" si="13"/>
        <v>0</v>
      </c>
      <c r="K13" s="4">
        <f t="shared" si="13"/>
        <v>-1</v>
      </c>
      <c r="L13" s="19">
        <f t="shared" si="12"/>
        <v>800</v>
      </c>
      <c r="M13" s="19">
        <f t="shared" si="8"/>
        <v>8000</v>
      </c>
      <c r="N13" s="19">
        <f t="shared" si="9"/>
        <v>-2000</v>
      </c>
      <c r="O13" s="19" t="e">
        <f t="shared" si="10"/>
        <v>#DIV/0!</v>
      </c>
    </row>
    <row r="14" spans="2:15" x14ac:dyDescent="0.25">
      <c r="B14" s="2"/>
      <c r="C14" s="2"/>
      <c r="D14" s="11">
        <f>D11*B11+D12*B12+D13*B13</f>
        <v>10000</v>
      </c>
      <c r="E14" s="12">
        <f>E11*$B11+E12*$B12+E13*$B13-(E9)</f>
        <v>12</v>
      </c>
      <c r="F14" s="12">
        <f t="shared" ref="F14" si="14">F11*$B11+F12*$B12+F13*$B13-(F9)</f>
        <v>1.4</v>
      </c>
      <c r="G14" s="12">
        <f t="shared" ref="G14" si="15">G11*$B11+G12*$B12+G13*$B13-(G9)</f>
        <v>-7.2</v>
      </c>
      <c r="H14" s="12">
        <f t="shared" ref="H14" si="16">H11*$B11+H12*$B12+H13*$B13-(H9)</f>
        <v>0</v>
      </c>
      <c r="I14" s="12">
        <f t="shared" ref="I14" si="17">I11*$B11+I12*$B12+I13*$B13-(I9)</f>
        <v>1.7999999999999998</v>
      </c>
      <c r="J14" s="12">
        <f t="shared" ref="J14" si="18">J11*$B11+J12*$B12+J13*$B13-(J9)</f>
        <v>-2</v>
      </c>
      <c r="K14" s="12">
        <f t="shared" ref="K14" si="19">K11*$B11+K12*$B12+K13*$B13-(K9)</f>
        <v>-2</v>
      </c>
    </row>
    <row r="16" spans="2:15" x14ac:dyDescent="0.25">
      <c r="B16" s="2"/>
      <c r="C16" s="2"/>
      <c r="D16" s="3" t="s">
        <v>13</v>
      </c>
      <c r="E16" s="4">
        <v>0</v>
      </c>
      <c r="F16" s="2">
        <v>0</v>
      </c>
      <c r="G16" s="2">
        <v>0</v>
      </c>
      <c r="H16" s="3">
        <v>0</v>
      </c>
      <c r="I16" s="4">
        <v>1</v>
      </c>
      <c r="J16" s="2">
        <v>1</v>
      </c>
      <c r="K16" s="2">
        <v>1</v>
      </c>
    </row>
    <row r="17" spans="1:17" ht="15.75" thickBot="1" x14ac:dyDescent="0.3">
      <c r="B17" s="5"/>
      <c r="C17" s="5"/>
      <c r="D17" s="6" t="s">
        <v>0</v>
      </c>
      <c r="E17" s="7" t="s">
        <v>1</v>
      </c>
      <c r="F17" s="5" t="s">
        <v>2</v>
      </c>
      <c r="G17" s="5" t="s">
        <v>3</v>
      </c>
      <c r="H17" s="6" t="s">
        <v>4</v>
      </c>
      <c r="I17" s="7" t="s">
        <v>5</v>
      </c>
      <c r="J17" s="5" t="s">
        <v>6</v>
      </c>
      <c r="K17" s="5" t="s">
        <v>34</v>
      </c>
      <c r="L17" s="20" t="s">
        <v>1</v>
      </c>
      <c r="M17" s="20" t="s">
        <v>2</v>
      </c>
      <c r="N17" s="20" t="s">
        <v>3</v>
      </c>
      <c r="O17" s="20" t="s">
        <v>4</v>
      </c>
    </row>
    <row r="18" spans="1:17" ht="15.75" thickTop="1" x14ac:dyDescent="0.25">
      <c r="B18" s="8">
        <v>0</v>
      </c>
      <c r="C18" s="8" t="s">
        <v>4</v>
      </c>
      <c r="D18" s="9">
        <f>-$E$11*D20+D11</f>
        <v>1000</v>
      </c>
      <c r="E18" s="9">
        <f>-$E$11*E20+E11</f>
        <v>0</v>
      </c>
      <c r="F18" s="9">
        <f t="shared" ref="F18:K18" si="20">-$E$11*F20+F11</f>
        <v>0.4</v>
      </c>
      <c r="G18" s="9">
        <f t="shared" si="20"/>
        <v>0.8</v>
      </c>
      <c r="H18" s="9">
        <f t="shared" si="20"/>
        <v>1</v>
      </c>
      <c r="I18" s="9">
        <f t="shared" si="20"/>
        <v>-0.2</v>
      </c>
      <c r="J18" s="9">
        <f t="shared" si="20"/>
        <v>0</v>
      </c>
      <c r="K18" s="9">
        <f t="shared" si="20"/>
        <v>0</v>
      </c>
      <c r="L18" s="19" t="e">
        <f>$D18/E18</f>
        <v>#DIV/0!</v>
      </c>
      <c r="M18" s="19">
        <f t="shared" ref="M18:M20" si="21">$D18/F18</f>
        <v>2500</v>
      </c>
      <c r="N18" s="19">
        <f t="shared" ref="N18:N20" si="22">$D18/G18</f>
        <v>1250</v>
      </c>
      <c r="O18" s="19">
        <f t="shared" ref="O18:O20" si="23">$D18/H18</f>
        <v>1000</v>
      </c>
    </row>
    <row r="19" spans="1:17" x14ac:dyDescent="0.25">
      <c r="B19" s="2">
        <v>1</v>
      </c>
      <c r="C19" s="2" t="s">
        <v>6</v>
      </c>
      <c r="D19" s="4">
        <f>-$E$12*D20+D12</f>
        <v>400</v>
      </c>
      <c r="E19" s="4">
        <f>-$E$12*E20+E12</f>
        <v>0</v>
      </c>
      <c r="F19" s="17">
        <f t="shared" ref="F19:K19" si="24">-$E$12*F20+F12</f>
        <v>0.1999999999999999</v>
      </c>
      <c r="G19" s="4">
        <f t="shared" si="24"/>
        <v>-2.4000000000000004</v>
      </c>
      <c r="H19" s="4">
        <f t="shared" si="24"/>
        <v>0</v>
      </c>
      <c r="I19" s="4">
        <f t="shared" si="24"/>
        <v>0.4</v>
      </c>
      <c r="J19" s="4">
        <f t="shared" si="24"/>
        <v>-1</v>
      </c>
      <c r="K19" s="4">
        <f t="shared" si="24"/>
        <v>0.2</v>
      </c>
      <c r="L19" s="19" t="e">
        <f t="shared" ref="L19:L20" si="25">$D19/E19</f>
        <v>#DIV/0!</v>
      </c>
      <c r="M19" s="19">
        <f t="shared" si="21"/>
        <v>2000.0000000000009</v>
      </c>
      <c r="N19" s="19">
        <f t="shared" si="22"/>
        <v>-166.66666666666663</v>
      </c>
      <c r="O19" s="19" t="e">
        <f t="shared" si="23"/>
        <v>#DIV/0!</v>
      </c>
    </row>
    <row r="20" spans="1:17" x14ac:dyDescent="0.25">
      <c r="B20" s="2">
        <v>0</v>
      </c>
      <c r="C20" s="2" t="s">
        <v>1</v>
      </c>
      <c r="D20" s="2">
        <f>D13/$E$13</f>
        <v>800</v>
      </c>
      <c r="E20" s="2">
        <f>E13/$E$13</f>
        <v>1</v>
      </c>
      <c r="F20" s="2">
        <f t="shared" ref="F20:K20" si="26">F13/$E$13</f>
        <v>0.1</v>
      </c>
      <c r="G20" s="2">
        <f t="shared" si="26"/>
        <v>-0.4</v>
      </c>
      <c r="H20" s="2">
        <f t="shared" si="26"/>
        <v>0</v>
      </c>
      <c r="I20" s="2">
        <f t="shared" si="26"/>
        <v>0.2</v>
      </c>
      <c r="J20" s="2">
        <f t="shared" si="26"/>
        <v>0</v>
      </c>
      <c r="K20" s="2">
        <f t="shared" si="26"/>
        <v>-0.1</v>
      </c>
      <c r="L20" s="19">
        <f t="shared" si="25"/>
        <v>800</v>
      </c>
      <c r="M20" s="19">
        <f t="shared" si="21"/>
        <v>8000</v>
      </c>
      <c r="N20" s="19">
        <f t="shared" si="22"/>
        <v>-2000</v>
      </c>
      <c r="O20" s="19" t="e">
        <f t="shared" si="23"/>
        <v>#DIV/0!</v>
      </c>
    </row>
    <row r="21" spans="1:17" x14ac:dyDescent="0.25">
      <c r="B21" s="2"/>
      <c r="C21" s="2"/>
      <c r="D21" s="11">
        <f>D18*B18+D19*B19+D20*B20</f>
        <v>400</v>
      </c>
      <c r="E21" s="12">
        <f>E18*$B18+E19*$B19+E20*$B20-(E16)</f>
        <v>0</v>
      </c>
      <c r="F21" s="12">
        <f t="shared" ref="F21" si="27">F18*$B18+F19*$B19+F20*$B20-(F16)</f>
        <v>0.1999999999999999</v>
      </c>
      <c r="G21" s="12">
        <f t="shared" ref="G21" si="28">G18*$B18+G19*$B19+G20*$B20-(G16)</f>
        <v>-2.4000000000000004</v>
      </c>
      <c r="H21" s="12">
        <f t="shared" ref="H21" si="29">H18*$B18+H19*$B19+H20*$B20-(H16)</f>
        <v>0</v>
      </c>
      <c r="I21" s="12">
        <f t="shared" ref="I21" si="30">I18*$B18+I19*$B19+I20*$B20-(I16)</f>
        <v>-0.6</v>
      </c>
      <c r="J21" s="12">
        <f t="shared" ref="J21" si="31">J18*$B18+J19*$B19+J20*$B20-(J16)</f>
        <v>-2</v>
      </c>
      <c r="K21" s="12">
        <f t="shared" ref="K21" si="32">K18*$B18+K19*$B19+K20*$B20-(K16)</f>
        <v>-0.8</v>
      </c>
    </row>
    <row r="23" spans="1:17" x14ac:dyDescent="0.25">
      <c r="B23" s="2"/>
      <c r="C23" s="2"/>
      <c r="D23" s="3" t="s">
        <v>13</v>
      </c>
      <c r="E23" s="4">
        <v>0</v>
      </c>
      <c r="F23" s="2">
        <v>0</v>
      </c>
      <c r="G23" s="2">
        <v>0</v>
      </c>
      <c r="H23" s="3">
        <v>0</v>
      </c>
      <c r="I23" s="4">
        <v>1</v>
      </c>
      <c r="J23" s="2">
        <v>1</v>
      </c>
      <c r="K23" s="2">
        <v>1</v>
      </c>
    </row>
    <row r="24" spans="1:17" ht="15.75" thickBot="1" x14ac:dyDescent="0.3">
      <c r="B24" s="5"/>
      <c r="C24" s="5"/>
      <c r="D24" s="6" t="s">
        <v>0</v>
      </c>
      <c r="E24" s="7" t="s">
        <v>1</v>
      </c>
      <c r="F24" s="5" t="s">
        <v>2</v>
      </c>
      <c r="G24" s="5" t="s">
        <v>3</v>
      </c>
      <c r="H24" s="6" t="s">
        <v>4</v>
      </c>
      <c r="I24" s="7" t="s">
        <v>5</v>
      </c>
      <c r="J24" s="5" t="s">
        <v>6</v>
      </c>
      <c r="K24" s="5" t="s">
        <v>34</v>
      </c>
      <c r="L24" s="20" t="s">
        <v>1</v>
      </c>
      <c r="M24" s="20" t="s">
        <v>2</v>
      </c>
      <c r="N24" s="20" t="s">
        <v>3</v>
      </c>
      <c r="O24" s="20" t="s">
        <v>4</v>
      </c>
    </row>
    <row r="25" spans="1:17" ht="15.75" thickTop="1" x14ac:dyDescent="0.25">
      <c r="B25" s="8">
        <v>0</v>
      </c>
      <c r="C25" s="8" t="s">
        <v>4</v>
      </c>
      <c r="D25" s="9">
        <f t="shared" ref="D25:E25" si="33">-$F$18*D26+D18</f>
        <v>199.99999999999955</v>
      </c>
      <c r="E25" s="9">
        <f t="shared" si="33"/>
        <v>0</v>
      </c>
      <c r="F25" s="9">
        <f>-$F$18*F26+F18</f>
        <v>0</v>
      </c>
      <c r="G25" s="9">
        <f t="shared" ref="G25:K25" si="34">-$F$18*G26+G18</f>
        <v>5.6000000000000032</v>
      </c>
      <c r="H25" s="9">
        <f t="shared" si="34"/>
        <v>1</v>
      </c>
      <c r="I25" s="9">
        <f t="shared" si="34"/>
        <v>-1.0000000000000004</v>
      </c>
      <c r="J25" s="9">
        <f t="shared" si="34"/>
        <v>2.0000000000000013</v>
      </c>
      <c r="K25" s="9">
        <f t="shared" si="34"/>
        <v>-0.40000000000000019</v>
      </c>
      <c r="L25" s="19" t="e">
        <f>$D25/E25</f>
        <v>#DIV/0!</v>
      </c>
      <c r="M25" s="19" t="e">
        <f t="shared" ref="M25:M27" si="35">$D25/F25</f>
        <v>#DIV/0!</v>
      </c>
      <c r="N25" s="19">
        <f t="shared" ref="N25:N27" si="36">$D25/G25</f>
        <v>35.714285714285616</v>
      </c>
      <c r="O25" s="19">
        <f t="shared" ref="O25:O27" si="37">$D25/H25</f>
        <v>199.99999999999955</v>
      </c>
    </row>
    <row r="26" spans="1:17" x14ac:dyDescent="0.25">
      <c r="B26" s="2">
        <v>0</v>
      </c>
      <c r="C26" s="2" t="s">
        <v>2</v>
      </c>
      <c r="D26" s="2">
        <f t="shared" ref="D26:E26" si="38">D19/$F$19</f>
        <v>2000.0000000000009</v>
      </c>
      <c r="E26" s="2">
        <f t="shared" si="38"/>
        <v>0</v>
      </c>
      <c r="F26" s="2">
        <f>F19/$F$19</f>
        <v>1</v>
      </c>
      <c r="G26" s="2">
        <f t="shared" ref="G26:K26" si="39">G19/$F$19</f>
        <v>-12.000000000000007</v>
      </c>
      <c r="H26" s="2">
        <f t="shared" si="39"/>
        <v>0</v>
      </c>
      <c r="I26" s="2">
        <f t="shared" si="39"/>
        <v>2.0000000000000009</v>
      </c>
      <c r="J26" s="2">
        <f t="shared" si="39"/>
        <v>-5.0000000000000027</v>
      </c>
      <c r="K26" s="2">
        <f t="shared" si="39"/>
        <v>1.0000000000000004</v>
      </c>
      <c r="L26" s="19" t="e">
        <f t="shared" ref="L26:L27" si="40">$D26/E26</f>
        <v>#DIV/0!</v>
      </c>
      <c r="M26" s="19">
        <f t="shared" si="35"/>
        <v>2000.0000000000009</v>
      </c>
      <c r="N26" s="19">
        <f t="shared" si="36"/>
        <v>-166.66666666666666</v>
      </c>
      <c r="O26" s="19" t="e">
        <f t="shared" si="37"/>
        <v>#DIV/0!</v>
      </c>
    </row>
    <row r="27" spans="1:17" x14ac:dyDescent="0.25">
      <c r="B27" s="2">
        <v>0</v>
      </c>
      <c r="C27" s="2" t="s">
        <v>1</v>
      </c>
      <c r="D27" s="2">
        <f t="shared" ref="D27:E27" si="41">-$F$20*D26+D20</f>
        <v>599.99999999999989</v>
      </c>
      <c r="E27" s="2">
        <f t="shared" si="41"/>
        <v>1</v>
      </c>
      <c r="F27" s="2">
        <f>-$F$20*F26+F20</f>
        <v>0</v>
      </c>
      <c r="G27" s="2">
        <f t="shared" ref="G27:K27" si="42">-$F$20*G26+G20</f>
        <v>0.80000000000000082</v>
      </c>
      <c r="H27" s="2">
        <f t="shared" si="42"/>
        <v>0</v>
      </c>
      <c r="I27" s="2">
        <f t="shared" si="42"/>
        <v>0</v>
      </c>
      <c r="J27" s="2">
        <f t="shared" si="42"/>
        <v>0.50000000000000033</v>
      </c>
      <c r="K27" s="2">
        <f t="shared" si="42"/>
        <v>-0.20000000000000007</v>
      </c>
      <c r="L27" s="19">
        <f t="shared" si="40"/>
        <v>599.99999999999989</v>
      </c>
      <c r="M27" s="19" t="e">
        <f t="shared" si="35"/>
        <v>#DIV/0!</v>
      </c>
      <c r="N27" s="19">
        <f t="shared" si="36"/>
        <v>749.99999999999909</v>
      </c>
      <c r="O27" s="19" t="e">
        <f t="shared" si="37"/>
        <v>#DIV/0!</v>
      </c>
    </row>
    <row r="28" spans="1:17" x14ac:dyDescent="0.25">
      <c r="B28" s="2"/>
      <c r="C28" s="2"/>
      <c r="D28" s="11">
        <f>D25*B25+D26*B26+D27*B27</f>
        <v>0</v>
      </c>
      <c r="E28" s="12">
        <f>E25*$B25+E26*$B26+E27*$B27-(E23)</f>
        <v>0</v>
      </c>
      <c r="F28" s="12">
        <f t="shared" ref="F28" si="43">F25*$B25+F26*$B26+F27*$B27-(F23)</f>
        <v>0</v>
      </c>
      <c r="G28" s="12">
        <f t="shared" ref="G28" si="44">G25*$B25+G26*$B26+G27*$B27-(G23)</f>
        <v>0</v>
      </c>
      <c r="H28" s="12">
        <f t="shared" ref="H28" si="45">H25*$B25+H26*$B26+H27*$B27-(H23)</f>
        <v>0</v>
      </c>
      <c r="I28" s="12">
        <f t="shared" ref="I28" si="46">I25*$B25+I26*$B26+I27*$B27-(I23)</f>
        <v>-1</v>
      </c>
      <c r="J28" s="12">
        <f t="shared" ref="J28" si="47">J25*$B25+J26*$B26+J27*$B27-(J23)</f>
        <v>-1</v>
      </c>
      <c r="K28" s="12">
        <f t="shared" ref="K28" si="48">K25*$B25+K26*$B26+K27*$B27-(K23)</f>
        <v>-1</v>
      </c>
    </row>
    <row r="29" spans="1:17" x14ac:dyDescent="0.25">
      <c r="A29" s="22" t="s">
        <v>36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B30" s="2"/>
      <c r="C30" s="2"/>
      <c r="D30" s="3" t="s">
        <v>13</v>
      </c>
      <c r="E30" s="4">
        <v>15</v>
      </c>
      <c r="F30" s="2">
        <v>10</v>
      </c>
      <c r="G30" s="2">
        <v>12</v>
      </c>
      <c r="H30" s="3">
        <v>25</v>
      </c>
      <c r="I30" s="4">
        <v>0</v>
      </c>
      <c r="J30" s="2">
        <v>0</v>
      </c>
      <c r="K30" s="2">
        <v>0</v>
      </c>
    </row>
    <row r="31" spans="1:17" ht="15.75" thickBot="1" x14ac:dyDescent="0.3">
      <c r="B31" s="5"/>
      <c r="C31" s="5"/>
      <c r="D31" s="6" t="s">
        <v>0</v>
      </c>
      <c r="E31" s="7" t="s">
        <v>1</v>
      </c>
      <c r="F31" s="5" t="s">
        <v>2</v>
      </c>
      <c r="G31" s="5" t="s">
        <v>3</v>
      </c>
      <c r="H31" s="6" t="s">
        <v>4</v>
      </c>
      <c r="I31" s="7" t="s">
        <v>5</v>
      </c>
      <c r="J31" s="5" t="s">
        <v>6</v>
      </c>
      <c r="K31" s="5" t="s">
        <v>34</v>
      </c>
      <c r="L31" s="20" t="s">
        <v>1</v>
      </c>
      <c r="M31" s="20" t="s">
        <v>2</v>
      </c>
      <c r="N31" s="20" t="s">
        <v>3</v>
      </c>
      <c r="O31" s="20" t="s">
        <v>4</v>
      </c>
    </row>
    <row r="32" spans="1:17" ht="15.75" thickTop="1" x14ac:dyDescent="0.25">
      <c r="B32" s="8">
        <v>25</v>
      </c>
      <c r="C32" s="8" t="s">
        <v>4</v>
      </c>
      <c r="D32" s="9">
        <v>199.99999999999955</v>
      </c>
      <c r="E32" s="9">
        <v>0</v>
      </c>
      <c r="F32" s="9">
        <v>0</v>
      </c>
      <c r="G32" s="21">
        <v>5.6000000000000032</v>
      </c>
      <c r="H32" s="9">
        <v>1</v>
      </c>
      <c r="I32" s="9">
        <v>-1.0000000000000004</v>
      </c>
      <c r="J32" s="9">
        <v>2.0000000000000013</v>
      </c>
      <c r="K32" s="9">
        <v>-0.40000000000000019</v>
      </c>
      <c r="L32" s="19" t="e">
        <f>$D32/E32</f>
        <v>#DIV/0!</v>
      </c>
      <c r="M32" s="19" t="e">
        <f t="shared" ref="M32:M34" si="49">$D32/F32</f>
        <v>#DIV/0!</v>
      </c>
      <c r="N32" s="19">
        <f t="shared" ref="N32:N34" si="50">$D32/G32</f>
        <v>35.714285714285616</v>
      </c>
      <c r="O32" s="19">
        <f t="shared" ref="O32:O34" si="51">$D32/H32</f>
        <v>199.99999999999955</v>
      </c>
    </row>
    <row r="33" spans="2:18" x14ac:dyDescent="0.25">
      <c r="B33" s="2">
        <v>10</v>
      </c>
      <c r="C33" s="2" t="s">
        <v>2</v>
      </c>
      <c r="D33" s="2">
        <v>2000.0000000000009</v>
      </c>
      <c r="E33" s="2">
        <v>0</v>
      </c>
      <c r="F33" s="2">
        <v>1</v>
      </c>
      <c r="G33" s="2">
        <v>-12.000000000000007</v>
      </c>
      <c r="H33" s="2">
        <v>0</v>
      </c>
      <c r="I33" s="2">
        <v>2.0000000000000009</v>
      </c>
      <c r="J33" s="2">
        <v>-5.0000000000000027</v>
      </c>
      <c r="K33" s="2">
        <v>1.0000000000000004</v>
      </c>
      <c r="L33" s="19" t="e">
        <f t="shared" ref="L33:L34" si="52">$D33/E33</f>
        <v>#DIV/0!</v>
      </c>
      <c r="M33" s="19">
        <f t="shared" si="49"/>
        <v>2000.0000000000009</v>
      </c>
      <c r="N33" s="19">
        <f t="shared" si="50"/>
        <v>-166.66666666666666</v>
      </c>
      <c r="O33" s="19" t="e">
        <f t="shared" si="51"/>
        <v>#DIV/0!</v>
      </c>
    </row>
    <row r="34" spans="2:18" x14ac:dyDescent="0.25">
      <c r="B34" s="2">
        <v>15</v>
      </c>
      <c r="C34" s="2" t="s">
        <v>1</v>
      </c>
      <c r="D34" s="2">
        <v>599.99999999999989</v>
      </c>
      <c r="E34" s="2">
        <v>1</v>
      </c>
      <c r="F34" s="2">
        <v>0</v>
      </c>
      <c r="G34" s="2">
        <v>0.80000000000000082</v>
      </c>
      <c r="H34" s="2">
        <v>0</v>
      </c>
      <c r="I34" s="2">
        <v>0</v>
      </c>
      <c r="J34" s="2">
        <v>0.50000000000000033</v>
      </c>
      <c r="K34" s="2">
        <v>-0.20000000000000007</v>
      </c>
      <c r="L34" s="19">
        <f t="shared" si="52"/>
        <v>599.99999999999989</v>
      </c>
      <c r="M34" s="19" t="e">
        <f t="shared" si="49"/>
        <v>#DIV/0!</v>
      </c>
      <c r="N34" s="19">
        <f t="shared" si="50"/>
        <v>749.99999999999909</v>
      </c>
      <c r="O34" s="19" t="e">
        <f t="shared" si="51"/>
        <v>#DIV/0!</v>
      </c>
    </row>
    <row r="35" spans="2:18" x14ac:dyDescent="0.25">
      <c r="B35" s="2"/>
      <c r="C35" s="2"/>
      <c r="D35" s="11">
        <f>D32*B32+D33*B33+D34*B34</f>
        <v>33999.999999999993</v>
      </c>
      <c r="E35" s="12">
        <f>E32*$B32+E33*$B33+E34*$B34-(E30)</f>
        <v>0</v>
      </c>
      <c r="F35" s="12">
        <f t="shared" ref="F35" si="53">F32*$B32+F33*$B33+F34*$B34-(F30)</f>
        <v>0</v>
      </c>
      <c r="G35" s="12">
        <f t="shared" ref="G35" si="54">G32*$B32+G33*$B33+G34*$B34-(G30)</f>
        <v>20.000000000000028</v>
      </c>
      <c r="H35" s="12">
        <f t="shared" ref="H35" si="55">H32*$B32+H33*$B33+H34*$B34-(H30)</f>
        <v>0</v>
      </c>
      <c r="I35" s="12">
        <f t="shared" ref="I35" si="56">I32*$B32+I33*$B33+I34*$B34-(I30)</f>
        <v>-5.0000000000000036</v>
      </c>
      <c r="J35" s="12">
        <f t="shared" ref="J35" si="57">J32*$B32+J33*$B33+J34*$B34-(J30)</f>
        <v>7.5000000000000124</v>
      </c>
      <c r="K35" s="12">
        <f t="shared" ref="K35" si="58">K32*$B32+K33*$B33+K34*$B34-(K30)</f>
        <v>-3.0000000000000027</v>
      </c>
    </row>
    <row r="37" spans="2:18" x14ac:dyDescent="0.25">
      <c r="B37" s="2"/>
      <c r="C37" s="2"/>
      <c r="D37" s="3" t="s">
        <v>13</v>
      </c>
      <c r="E37" s="4">
        <v>15</v>
      </c>
      <c r="F37" s="2">
        <v>10</v>
      </c>
      <c r="G37" s="2">
        <v>12</v>
      </c>
      <c r="H37" s="3">
        <v>25</v>
      </c>
      <c r="I37" s="4">
        <v>0</v>
      </c>
      <c r="J37" s="2">
        <v>0</v>
      </c>
      <c r="K37" s="2">
        <v>0</v>
      </c>
    </row>
    <row r="38" spans="2:18" ht="15.75" thickBot="1" x14ac:dyDescent="0.3">
      <c r="B38" s="5"/>
      <c r="C38" s="5"/>
      <c r="D38" s="6" t="s">
        <v>0</v>
      </c>
      <c r="E38" s="7" t="s">
        <v>1</v>
      </c>
      <c r="F38" s="5" t="s">
        <v>2</v>
      </c>
      <c r="G38" s="5" t="s">
        <v>3</v>
      </c>
      <c r="H38" s="6" t="s">
        <v>4</v>
      </c>
      <c r="I38" s="7" t="s">
        <v>5</v>
      </c>
      <c r="J38" s="5" t="s">
        <v>6</v>
      </c>
      <c r="K38" s="5" t="s">
        <v>34</v>
      </c>
      <c r="L38" s="20" t="s">
        <v>1</v>
      </c>
      <c r="M38" s="20" t="s">
        <v>2</v>
      </c>
      <c r="N38" s="20" t="s">
        <v>3</v>
      </c>
      <c r="O38" s="20" t="s">
        <v>4</v>
      </c>
      <c r="P38" s="20" t="s">
        <v>5</v>
      </c>
      <c r="Q38" s="20" t="s">
        <v>6</v>
      </c>
      <c r="R38" s="20" t="s">
        <v>34</v>
      </c>
    </row>
    <row r="39" spans="2:18" ht="15.75" thickTop="1" x14ac:dyDescent="0.25">
      <c r="B39" s="8">
        <v>12</v>
      </c>
      <c r="C39" s="8" t="s">
        <v>3</v>
      </c>
      <c r="D39" s="2">
        <f t="shared" ref="D39:G39" si="59">D32/$G$32</f>
        <v>35.714285714285616</v>
      </c>
      <c r="E39" s="2">
        <f t="shared" si="59"/>
        <v>0</v>
      </c>
      <c r="F39" s="2">
        <f t="shared" si="59"/>
        <v>0</v>
      </c>
      <c r="G39" s="2">
        <f t="shared" si="59"/>
        <v>1</v>
      </c>
      <c r="H39" s="2">
        <f>H32/$G$32</f>
        <v>0.17857142857142846</v>
      </c>
      <c r="I39" s="2">
        <f t="shared" ref="I39:K39" si="60">I32/$G$32</f>
        <v>-0.17857142857142855</v>
      </c>
      <c r="J39" s="16">
        <f t="shared" si="60"/>
        <v>0.35714285714285715</v>
      </c>
      <c r="K39" s="2">
        <f t="shared" si="60"/>
        <v>-7.1428571428571425E-2</v>
      </c>
      <c r="L39" s="19" t="e">
        <f>$D39/E39</f>
        <v>#DIV/0!</v>
      </c>
      <c r="M39" s="19" t="e">
        <f t="shared" ref="M39:M41" si="61">$D39/F39</f>
        <v>#DIV/0!</v>
      </c>
      <c r="N39" s="19">
        <f t="shared" ref="N39:N41" si="62">$D39/G39</f>
        <v>35.714285714285616</v>
      </c>
      <c r="O39" s="19">
        <f t="shared" ref="O39:O41" si="63">$D39/H39</f>
        <v>199.99999999999957</v>
      </c>
      <c r="P39" s="19">
        <f t="shared" ref="P39:P41" si="64">$D39/I39</f>
        <v>-199.99999999999949</v>
      </c>
      <c r="Q39" s="19">
        <f t="shared" ref="Q39:Q41" si="65">$D39/J39</f>
        <v>99.999999999999716</v>
      </c>
      <c r="R39" s="19">
        <f t="shared" ref="R39:R41" si="66">$D39/K39</f>
        <v>-499.99999999999864</v>
      </c>
    </row>
    <row r="40" spans="2:18" x14ac:dyDescent="0.25">
      <c r="B40" s="2">
        <v>10</v>
      </c>
      <c r="C40" s="2" t="s">
        <v>2</v>
      </c>
      <c r="D40" s="2">
        <f t="shared" ref="D40:G40" si="67">-$G$33*D39+D33</f>
        <v>2428.5714285714284</v>
      </c>
      <c r="E40" s="2">
        <f t="shared" si="67"/>
        <v>0</v>
      </c>
      <c r="F40" s="2">
        <f t="shared" si="67"/>
        <v>1</v>
      </c>
      <c r="G40" s="2">
        <f t="shared" si="67"/>
        <v>0</v>
      </c>
      <c r="H40" s="2">
        <f>-$G$33*H39+H33</f>
        <v>2.1428571428571428</v>
      </c>
      <c r="I40" s="2">
        <f t="shared" ref="I40:K40" si="68">-$G$33*I39+I33</f>
        <v>-0.14285714285714279</v>
      </c>
      <c r="J40" s="2">
        <f t="shared" si="68"/>
        <v>-0.71428571428571441</v>
      </c>
      <c r="K40" s="2">
        <f t="shared" si="68"/>
        <v>0.14285714285714279</v>
      </c>
      <c r="L40" s="19" t="e">
        <f t="shared" ref="L40:L41" si="69">$D40/E40</f>
        <v>#DIV/0!</v>
      </c>
      <c r="M40" s="19">
        <f t="shared" si="61"/>
        <v>2428.5714285714284</v>
      </c>
      <c r="N40" s="19" t="e">
        <f t="shared" si="62"/>
        <v>#DIV/0!</v>
      </c>
      <c r="O40" s="19">
        <f t="shared" si="63"/>
        <v>1133.3333333333333</v>
      </c>
      <c r="P40" s="19">
        <f t="shared" si="64"/>
        <v>-17000.000000000007</v>
      </c>
      <c r="Q40" s="19">
        <f t="shared" si="65"/>
        <v>-3399.9999999999991</v>
      </c>
      <c r="R40" s="19">
        <f t="shared" si="66"/>
        <v>17000.000000000007</v>
      </c>
    </row>
    <row r="41" spans="2:18" x14ac:dyDescent="0.25">
      <c r="B41" s="2">
        <v>15</v>
      </c>
      <c r="C41" s="2" t="s">
        <v>1</v>
      </c>
      <c r="D41" s="2">
        <f t="shared" ref="D41:G41" si="70">-$G$34*D39+D34</f>
        <v>571.42857142857133</v>
      </c>
      <c r="E41" s="2">
        <f t="shared" si="70"/>
        <v>1</v>
      </c>
      <c r="F41" s="2">
        <f t="shared" si="70"/>
        <v>0</v>
      </c>
      <c r="G41" s="2">
        <f t="shared" si="70"/>
        <v>0</v>
      </c>
      <c r="H41" s="2">
        <f>-$G$34*H39+H34</f>
        <v>-0.1428571428571429</v>
      </c>
      <c r="I41" s="2">
        <f t="shared" ref="I41:K41" si="71">-$G$34*I39+I34</f>
        <v>0.14285714285714299</v>
      </c>
      <c r="J41" s="2">
        <f t="shared" si="71"/>
        <v>0.2142857142857143</v>
      </c>
      <c r="K41" s="2">
        <f t="shared" si="71"/>
        <v>-0.14285714285714288</v>
      </c>
      <c r="L41" s="19">
        <f t="shared" si="69"/>
        <v>571.42857142857133</v>
      </c>
      <c r="M41" s="19" t="e">
        <f t="shared" si="61"/>
        <v>#DIV/0!</v>
      </c>
      <c r="N41" s="19" t="e">
        <f t="shared" si="62"/>
        <v>#DIV/0!</v>
      </c>
      <c r="O41" s="19">
        <f t="shared" si="63"/>
        <v>-3999.9999999999982</v>
      </c>
      <c r="P41" s="19">
        <f t="shared" si="64"/>
        <v>3999.9999999999955</v>
      </c>
      <c r="Q41" s="19">
        <f t="shared" si="65"/>
        <v>2666.6666666666661</v>
      </c>
      <c r="R41" s="19">
        <f t="shared" si="66"/>
        <v>-3999.9999999999986</v>
      </c>
    </row>
    <row r="42" spans="2:18" x14ac:dyDescent="0.25">
      <c r="B42" s="2"/>
      <c r="C42" s="2"/>
      <c r="D42" s="11">
        <f>D39*B39+D40*B40+D41*B41</f>
        <v>33285.714285714283</v>
      </c>
      <c r="E42" s="12">
        <f>E39*$B39+E40*$B40+E41*$B41-(E37)</f>
        <v>0</v>
      </c>
      <c r="F42" s="12">
        <f t="shared" ref="F42" si="72">F39*$B39+F40*$B40+F41*$B41-(F37)</f>
        <v>0</v>
      </c>
      <c r="G42" s="12">
        <f t="shared" ref="G42" si="73">G39*$B39+G40*$B40+G41*$B41-(G37)</f>
        <v>0</v>
      </c>
      <c r="H42" s="12">
        <f t="shared" ref="H42" si="74">H39*$B39+H40*$B40+H41*$B41-(H37)</f>
        <v>-3.571428571428573</v>
      </c>
      <c r="I42" s="12">
        <f t="shared" ref="I42" si="75">I39*$B39+I40*$B40+I41*$B41-(I37)</f>
        <v>-1.4285714285714253</v>
      </c>
      <c r="J42" s="12">
        <f t="shared" ref="J42" si="76">J39*$B39+J40*$B40+J41*$B41-(J37)</f>
        <v>0.35714285714285587</v>
      </c>
      <c r="K42" s="12">
        <f t="shared" ref="K42" si="77">K39*$B39+K40*$B40+K41*$B41-(K37)</f>
        <v>-1.5714285714285725</v>
      </c>
    </row>
    <row r="44" spans="2:18" x14ac:dyDescent="0.25">
      <c r="B44" s="2"/>
      <c r="C44" s="2"/>
      <c r="D44" s="3" t="s">
        <v>13</v>
      </c>
      <c r="E44" s="4">
        <v>15</v>
      </c>
      <c r="F44" s="2">
        <v>10</v>
      </c>
      <c r="G44" s="2">
        <v>12</v>
      </c>
      <c r="H44" s="3">
        <v>25</v>
      </c>
      <c r="I44" s="4">
        <v>0</v>
      </c>
      <c r="J44" s="2">
        <v>0</v>
      </c>
      <c r="K44" s="2">
        <v>0</v>
      </c>
    </row>
    <row r="45" spans="2:18" ht="15.75" thickBot="1" x14ac:dyDescent="0.3">
      <c r="B45" s="5"/>
      <c r="C45" s="5"/>
      <c r="D45" s="6" t="s">
        <v>0</v>
      </c>
      <c r="E45" s="7" t="s">
        <v>1</v>
      </c>
      <c r="F45" s="5" t="s">
        <v>2</v>
      </c>
      <c r="G45" s="5" t="s">
        <v>3</v>
      </c>
      <c r="H45" s="6" t="s">
        <v>4</v>
      </c>
      <c r="I45" s="7" t="s">
        <v>5</v>
      </c>
      <c r="J45" s="5" t="s">
        <v>6</v>
      </c>
      <c r="K45" s="5" t="s">
        <v>34</v>
      </c>
      <c r="L45" s="20" t="s">
        <v>1</v>
      </c>
      <c r="M45" s="20" t="s">
        <v>2</v>
      </c>
      <c r="N45" s="20" t="s">
        <v>3</v>
      </c>
      <c r="O45" s="20" t="s">
        <v>4</v>
      </c>
      <c r="P45" s="20" t="s">
        <v>5</v>
      </c>
      <c r="Q45" s="20" t="s">
        <v>6</v>
      </c>
      <c r="R45" s="20" t="s">
        <v>34</v>
      </c>
    </row>
    <row r="46" spans="2:18" ht="15.75" thickTop="1" x14ac:dyDescent="0.25">
      <c r="B46" s="8">
        <v>0</v>
      </c>
      <c r="C46" s="8" t="s">
        <v>6</v>
      </c>
      <c r="D46" s="2">
        <f t="shared" ref="D46:J46" si="78">D39/$J$39</f>
        <v>99.999999999999716</v>
      </c>
      <c r="E46" s="2">
        <f t="shared" si="78"/>
        <v>0</v>
      </c>
      <c r="F46" s="2">
        <f t="shared" si="78"/>
        <v>0</v>
      </c>
      <c r="G46" s="2">
        <f t="shared" si="78"/>
        <v>2.8</v>
      </c>
      <c r="H46" s="2">
        <f t="shared" si="78"/>
        <v>0.49999999999999967</v>
      </c>
      <c r="I46" s="2">
        <f t="shared" si="78"/>
        <v>-0.49999999999999994</v>
      </c>
      <c r="J46" s="2">
        <f t="shared" si="78"/>
        <v>1</v>
      </c>
      <c r="K46" s="2">
        <f>K39/$J$39</f>
        <v>-0.19999999999999998</v>
      </c>
      <c r="L46" s="19" t="e">
        <f>$D46/E46</f>
        <v>#DIV/0!</v>
      </c>
      <c r="M46" s="19" t="e">
        <f t="shared" ref="M46:M48" si="79">$D46/F46</f>
        <v>#DIV/0!</v>
      </c>
      <c r="N46" s="19">
        <f t="shared" ref="N46:N48" si="80">$D46/G46</f>
        <v>35.714285714285616</v>
      </c>
      <c r="O46" s="19">
        <f t="shared" ref="O46:O48" si="81">$D46/H46</f>
        <v>199.99999999999957</v>
      </c>
      <c r="P46" s="19">
        <f t="shared" ref="P46:P48" si="82">$D46/I46</f>
        <v>-199.99999999999946</v>
      </c>
      <c r="Q46" s="19">
        <f t="shared" ref="Q46:Q48" si="83">$D46/J46</f>
        <v>99.999999999999716</v>
      </c>
      <c r="R46" s="19">
        <f t="shared" ref="R46:R48" si="84">$D46/K46</f>
        <v>-499.99999999999864</v>
      </c>
    </row>
    <row r="47" spans="2:18" x14ac:dyDescent="0.25">
      <c r="B47" s="2">
        <v>10</v>
      </c>
      <c r="C47" s="2" t="s">
        <v>2</v>
      </c>
      <c r="D47" s="2">
        <f t="shared" ref="D47:J47" si="85">-$J$40*D46+D40</f>
        <v>2499.9999999999995</v>
      </c>
      <c r="E47" s="2">
        <f t="shared" si="85"/>
        <v>0</v>
      </c>
      <c r="F47" s="2">
        <f t="shared" si="85"/>
        <v>1</v>
      </c>
      <c r="G47" s="2">
        <f t="shared" si="85"/>
        <v>2.0000000000000004</v>
      </c>
      <c r="H47" s="2">
        <f t="shared" si="85"/>
        <v>2.5</v>
      </c>
      <c r="I47" s="2">
        <f t="shared" si="85"/>
        <v>-0.49999999999999994</v>
      </c>
      <c r="J47" s="2">
        <f t="shared" si="85"/>
        <v>0</v>
      </c>
      <c r="K47" s="2">
        <f>-$J$40*K46+K40</f>
        <v>0</v>
      </c>
      <c r="L47" s="19" t="e">
        <f t="shared" ref="L47:L48" si="86">$D47/E47</f>
        <v>#DIV/0!</v>
      </c>
      <c r="M47" s="19">
        <f t="shared" si="79"/>
        <v>2499.9999999999995</v>
      </c>
      <c r="N47" s="19">
        <f t="shared" si="80"/>
        <v>1249.9999999999995</v>
      </c>
      <c r="O47" s="19">
        <f t="shared" si="81"/>
        <v>999.99999999999977</v>
      </c>
      <c r="P47" s="19">
        <f t="shared" si="82"/>
        <v>-5000</v>
      </c>
      <c r="Q47" s="19" t="e">
        <f t="shared" si="83"/>
        <v>#DIV/0!</v>
      </c>
      <c r="R47" s="19" t="e">
        <f t="shared" si="84"/>
        <v>#DIV/0!</v>
      </c>
    </row>
    <row r="48" spans="2:18" x14ac:dyDescent="0.25">
      <c r="B48" s="2">
        <v>15</v>
      </c>
      <c r="C48" s="2" t="s">
        <v>1</v>
      </c>
      <c r="D48" s="2">
        <f t="shared" ref="D48:I48" si="87">-$J$41*D46+D41</f>
        <v>550</v>
      </c>
      <c r="E48" s="2">
        <f t="shared" si="87"/>
        <v>1</v>
      </c>
      <c r="F48" s="2">
        <f t="shared" si="87"/>
        <v>0</v>
      </c>
      <c r="G48" s="2">
        <f t="shared" si="87"/>
        <v>-0.6</v>
      </c>
      <c r="H48" s="2">
        <f t="shared" si="87"/>
        <v>-0.25</v>
      </c>
      <c r="I48" s="2">
        <f t="shared" si="87"/>
        <v>0.25000000000000011</v>
      </c>
      <c r="J48" s="2">
        <f>-$J$41*J46+J41</f>
        <v>0</v>
      </c>
      <c r="K48" s="2">
        <f>-$J$41*K46+K41</f>
        <v>-0.10000000000000002</v>
      </c>
      <c r="L48" s="19">
        <f t="shared" si="86"/>
        <v>550</v>
      </c>
      <c r="M48" s="19" t="e">
        <f t="shared" si="79"/>
        <v>#DIV/0!</v>
      </c>
      <c r="N48" s="19">
        <f t="shared" si="80"/>
        <v>-916.66666666666674</v>
      </c>
      <c r="O48" s="19">
        <f t="shared" si="81"/>
        <v>-2200</v>
      </c>
      <c r="P48" s="19">
        <f t="shared" si="82"/>
        <v>2199.9999999999991</v>
      </c>
      <c r="Q48" s="19" t="e">
        <f t="shared" si="83"/>
        <v>#DIV/0!</v>
      </c>
      <c r="R48" s="19">
        <f t="shared" si="84"/>
        <v>-5499.9999999999991</v>
      </c>
    </row>
    <row r="49" spans="2:11" x14ac:dyDescent="0.25">
      <c r="B49" s="2"/>
      <c r="C49" s="2"/>
      <c r="D49" s="11">
        <f>D46*B46+D47*B47+D48*B48</f>
        <v>33250</v>
      </c>
      <c r="E49" s="12">
        <f>E46*$B46+E47*$B47+E48*$B48-(E44)</f>
        <v>0</v>
      </c>
      <c r="F49" s="12">
        <f t="shared" ref="F49" si="88">F46*$B46+F47*$B47+F48*$B48-(F44)</f>
        <v>0</v>
      </c>
      <c r="G49" s="12">
        <f t="shared" ref="G49" si="89">G46*$B46+G47*$B47+G48*$B48-(G44)</f>
        <v>-0.99999999999999645</v>
      </c>
      <c r="H49" s="12">
        <f t="shared" ref="H49" si="90">H46*$B46+H47*$B47+H48*$B48-(H44)</f>
        <v>-3.75</v>
      </c>
      <c r="I49" s="12">
        <f t="shared" ref="I49" si="91">I46*$B46+I47*$B47+I48*$B48-(I44)</f>
        <v>-1.2499999999999973</v>
      </c>
      <c r="J49" s="12">
        <f t="shared" ref="J49" si="92">J46*$B46+J47*$B47+J48*$B48-(J44)</f>
        <v>0</v>
      </c>
      <c r="K49" s="12">
        <f t="shared" ref="K49" si="93">K46*$B46+K47*$B47+K48*$B48-(K44)</f>
        <v>-1.5000000000000002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"/>
  <sheetViews>
    <sheetView workbookViewId="0">
      <selection activeCell="F18" sqref="F18"/>
    </sheetView>
  </sheetViews>
  <sheetFormatPr defaultRowHeight="15" x14ac:dyDescent="0.25"/>
  <sheetData>
    <row r="1" spans="2:20" x14ac:dyDescent="0.25">
      <c r="E1">
        <v>30</v>
      </c>
      <c r="F1">
        <v>39</v>
      </c>
      <c r="G1">
        <v>33</v>
      </c>
      <c r="H1">
        <v>26</v>
      </c>
      <c r="K1" t="s">
        <v>35</v>
      </c>
    </row>
    <row r="2" spans="2:20" x14ac:dyDescent="0.25">
      <c r="B2" s="2"/>
      <c r="C2" s="2"/>
      <c r="D2" s="3" t="s">
        <v>13</v>
      </c>
      <c r="E2" s="4">
        <v>0</v>
      </c>
      <c r="F2" s="2">
        <v>0</v>
      </c>
      <c r="G2" s="2">
        <v>0</v>
      </c>
      <c r="H2" s="3">
        <v>0</v>
      </c>
      <c r="I2" s="4">
        <v>1</v>
      </c>
      <c r="J2" s="2">
        <v>1</v>
      </c>
      <c r="T2" t="s">
        <v>37</v>
      </c>
    </row>
    <row r="3" spans="2:20" ht="15.75" thickBot="1" x14ac:dyDescent="0.3">
      <c r="B3" s="5"/>
      <c r="C3" s="5"/>
      <c r="D3" s="6" t="s">
        <v>0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5</v>
      </c>
      <c r="J3" s="5" t="s">
        <v>6</v>
      </c>
      <c r="K3" s="20" t="s">
        <v>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6</v>
      </c>
      <c r="Q3" s="20" t="s">
        <v>34</v>
      </c>
    </row>
    <row r="4" spans="2:20" ht="15.75" thickTop="1" x14ac:dyDescent="0.25">
      <c r="B4" s="8">
        <v>1</v>
      </c>
      <c r="C4" s="8" t="s">
        <v>1</v>
      </c>
      <c r="D4" s="9">
        <v>186</v>
      </c>
      <c r="E4" s="10">
        <v>0.5</v>
      </c>
      <c r="F4" s="8">
        <v>0.3</v>
      </c>
      <c r="G4" s="8">
        <v>0.4</v>
      </c>
      <c r="H4" s="2">
        <v>0.7</v>
      </c>
      <c r="I4" s="10">
        <v>-1</v>
      </c>
      <c r="J4" s="8">
        <v>0</v>
      </c>
      <c r="K4" s="19">
        <f t="shared" ref="K4:P6" si="0">$D4/E4</f>
        <v>372</v>
      </c>
      <c r="L4" s="19">
        <f t="shared" si="0"/>
        <v>620</v>
      </c>
      <c r="M4" s="19">
        <f t="shared" si="0"/>
        <v>465</v>
      </c>
      <c r="N4" s="19">
        <f t="shared" si="0"/>
        <v>265.71428571428572</v>
      </c>
      <c r="O4" s="19">
        <f t="shared" si="0"/>
        <v>-186</v>
      </c>
      <c r="P4" s="19" t="e">
        <f t="shared" si="0"/>
        <v>#DIV/0!</v>
      </c>
      <c r="Q4" s="19" t="e">
        <f>$D4/#REF!</f>
        <v>#REF!</v>
      </c>
    </row>
    <row r="5" spans="2:20" x14ac:dyDescent="0.25">
      <c r="B5" s="2">
        <v>1</v>
      </c>
      <c r="C5" s="2" t="s">
        <v>2</v>
      </c>
      <c r="D5" s="3">
        <v>114</v>
      </c>
      <c r="E5" s="4">
        <v>0.5</v>
      </c>
      <c r="F5" s="2">
        <v>0.7</v>
      </c>
      <c r="G5" s="2">
        <v>0.6</v>
      </c>
      <c r="H5" s="3">
        <v>0.3</v>
      </c>
      <c r="I5" s="4">
        <v>0</v>
      </c>
      <c r="J5" s="2">
        <v>-1</v>
      </c>
      <c r="K5" s="19">
        <f t="shared" si="0"/>
        <v>228</v>
      </c>
      <c r="L5" s="19">
        <f t="shared" si="0"/>
        <v>162.85714285714286</v>
      </c>
      <c r="M5" s="19">
        <f t="shared" si="0"/>
        <v>190</v>
      </c>
      <c r="N5" s="19">
        <f t="shared" si="0"/>
        <v>380</v>
      </c>
      <c r="O5" s="19" t="e">
        <f t="shared" si="0"/>
        <v>#DIV/0!</v>
      </c>
      <c r="P5" s="19">
        <f t="shared" si="0"/>
        <v>-114</v>
      </c>
      <c r="Q5" s="19" t="e">
        <f>$D5/#REF!</f>
        <v>#REF!</v>
      </c>
    </row>
    <row r="6" spans="2:20" x14ac:dyDescent="0.25">
      <c r="B6" s="2">
        <v>1</v>
      </c>
      <c r="C6" s="2" t="s">
        <v>3</v>
      </c>
      <c r="D6" s="3">
        <v>0</v>
      </c>
      <c r="E6" s="4">
        <v>-30</v>
      </c>
      <c r="F6" s="2">
        <v>-39</v>
      </c>
      <c r="G6" s="2">
        <v>-33</v>
      </c>
      <c r="H6" s="2">
        <v>-26</v>
      </c>
      <c r="I6" s="4">
        <v>0</v>
      </c>
      <c r="J6" s="2"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 t="e">
        <f t="shared" si="0"/>
        <v>#DIV/0!</v>
      </c>
      <c r="P6" s="19" t="e">
        <f t="shared" si="0"/>
        <v>#DIV/0!</v>
      </c>
      <c r="Q6" s="19" t="e">
        <f>$D6/#REF!</f>
        <v>#REF!</v>
      </c>
    </row>
    <row r="7" spans="2:20" x14ac:dyDescent="0.25">
      <c r="B7" s="2">
        <v>1</v>
      </c>
      <c r="C7" s="2" t="s">
        <v>4</v>
      </c>
      <c r="D7" s="3">
        <f>D4+D5</f>
        <v>300</v>
      </c>
      <c r="E7" s="3">
        <f t="shared" ref="E7:H7" si="1">E4+E5</f>
        <v>1</v>
      </c>
      <c r="F7" s="3">
        <f t="shared" si="1"/>
        <v>1</v>
      </c>
      <c r="G7" s="3">
        <f t="shared" si="1"/>
        <v>1</v>
      </c>
      <c r="H7" s="3">
        <f t="shared" si="1"/>
        <v>1</v>
      </c>
      <c r="I7" s="3">
        <v>0</v>
      </c>
      <c r="J7" s="3">
        <v>0</v>
      </c>
      <c r="K7" s="19"/>
      <c r="L7" s="19"/>
      <c r="M7" s="19"/>
      <c r="N7" s="19"/>
      <c r="O7" s="19"/>
      <c r="P7" s="19"/>
      <c r="Q7" s="19"/>
    </row>
    <row r="8" spans="2:20" x14ac:dyDescent="0.25">
      <c r="B8" s="2"/>
      <c r="C8" s="2"/>
      <c r="D8" s="11">
        <f>D4*B4+D5*B5+D6*B6+B7*D7</f>
        <v>600</v>
      </c>
      <c r="E8" s="12">
        <f>E4*$B4+E5*$B5+E6*$B6+$B7*E7-(E2)</f>
        <v>-28</v>
      </c>
      <c r="F8" s="12">
        <f t="shared" ref="F8:J8" si="2">F4*$B4+F5*$B5+F6*$B6+$B7*F7-(F2)</f>
        <v>-37</v>
      </c>
      <c r="G8" s="12">
        <f t="shared" si="2"/>
        <v>-31</v>
      </c>
      <c r="H8" s="12">
        <f t="shared" si="2"/>
        <v>-24</v>
      </c>
      <c r="I8" s="12">
        <f t="shared" si="2"/>
        <v>-2</v>
      </c>
      <c r="J8" s="12">
        <f t="shared" si="2"/>
        <v>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"/>
  <sheetViews>
    <sheetView tabSelected="1" workbookViewId="0">
      <selection activeCell="S17" sqref="S17"/>
    </sheetView>
  </sheetViews>
  <sheetFormatPr defaultRowHeight="15" x14ac:dyDescent="0.25"/>
  <sheetData>
    <row r="1" spans="2:22" x14ac:dyDescent="0.25">
      <c r="E1" s="23"/>
      <c r="F1" s="23"/>
      <c r="G1" s="23"/>
      <c r="H1" s="23"/>
      <c r="L1" t="s">
        <v>35</v>
      </c>
      <c r="T1" t="s">
        <v>41</v>
      </c>
      <c r="U1" t="s">
        <v>42</v>
      </c>
      <c r="V1" t="s">
        <v>43</v>
      </c>
    </row>
    <row r="2" spans="2:22" x14ac:dyDescent="0.25">
      <c r="B2" s="2"/>
      <c r="C2" s="2"/>
      <c r="D2" s="3" t="s">
        <v>13</v>
      </c>
      <c r="E2" s="4">
        <v>0</v>
      </c>
      <c r="F2" s="2">
        <v>0</v>
      </c>
      <c r="G2" s="2">
        <v>0</v>
      </c>
      <c r="H2" s="3">
        <v>0</v>
      </c>
      <c r="I2" s="4">
        <v>1</v>
      </c>
      <c r="J2" s="2">
        <v>1</v>
      </c>
      <c r="K2" s="2">
        <v>1</v>
      </c>
      <c r="S2" t="s">
        <v>38</v>
      </c>
      <c r="T2">
        <v>120</v>
      </c>
      <c r="U2">
        <v>2</v>
      </c>
      <c r="V2">
        <v>0.4</v>
      </c>
    </row>
    <row r="3" spans="2:22" ht="15.75" thickBot="1" x14ac:dyDescent="0.3">
      <c r="B3" s="5"/>
      <c r="C3" s="5"/>
      <c r="D3" s="6" t="s">
        <v>0</v>
      </c>
      <c r="E3" s="7" t="s">
        <v>1</v>
      </c>
      <c r="F3" s="5" t="s">
        <v>2</v>
      </c>
      <c r="G3" s="5" t="s">
        <v>3</v>
      </c>
      <c r="H3" s="6" t="s">
        <v>4</v>
      </c>
      <c r="I3" s="7" t="s">
        <v>5</v>
      </c>
      <c r="J3" s="5" t="s">
        <v>6</v>
      </c>
      <c r="K3" s="5" t="s">
        <v>34</v>
      </c>
      <c r="L3" s="20" t="s">
        <v>1</v>
      </c>
      <c r="M3" s="20" t="s">
        <v>2</v>
      </c>
      <c r="N3" s="20" t="s">
        <v>3</v>
      </c>
      <c r="O3" s="20" t="s">
        <v>4</v>
      </c>
      <c r="S3" t="s">
        <v>39</v>
      </c>
      <c r="T3">
        <v>76</v>
      </c>
      <c r="U3">
        <v>1.5</v>
      </c>
      <c r="V3">
        <v>0.2</v>
      </c>
    </row>
    <row r="4" spans="2:22" ht="15.75" thickTop="1" x14ac:dyDescent="0.25">
      <c r="B4" s="8">
        <v>1</v>
      </c>
      <c r="C4" s="8" t="s">
        <v>5</v>
      </c>
      <c r="D4" s="9">
        <v>1000</v>
      </c>
      <c r="E4" s="10">
        <v>20</v>
      </c>
      <c r="F4" s="8">
        <v>15</v>
      </c>
      <c r="G4" s="8"/>
      <c r="H4" s="2"/>
      <c r="I4" s="10">
        <v>1</v>
      </c>
      <c r="J4" s="8">
        <v>0</v>
      </c>
      <c r="K4" s="8">
        <v>0</v>
      </c>
      <c r="L4" s="19">
        <f>$D4/E4</f>
        <v>50</v>
      </c>
      <c r="M4" s="19">
        <f t="shared" ref="M4:O6" si="0">$D4/F4</f>
        <v>66.666666666666671</v>
      </c>
      <c r="N4" s="19" t="e">
        <f t="shared" si="0"/>
        <v>#DIV/0!</v>
      </c>
      <c r="O4" s="19" t="e">
        <f t="shared" si="0"/>
        <v>#DIV/0!</v>
      </c>
      <c r="S4" t="s">
        <v>40</v>
      </c>
      <c r="U4">
        <v>100</v>
      </c>
      <c r="V4">
        <v>16</v>
      </c>
    </row>
    <row r="5" spans="2:22" x14ac:dyDescent="0.25">
      <c r="B5" s="2">
        <v>1</v>
      </c>
      <c r="C5" s="2" t="s">
        <v>6</v>
      </c>
      <c r="D5" s="3">
        <v>160</v>
      </c>
      <c r="E5" s="17">
        <v>4</v>
      </c>
      <c r="F5" s="2">
        <v>2</v>
      </c>
      <c r="G5" s="2"/>
      <c r="H5" s="3"/>
      <c r="I5" s="4">
        <v>0</v>
      </c>
      <c r="J5" s="2">
        <v>1</v>
      </c>
      <c r="K5" s="2">
        <v>0</v>
      </c>
      <c r="L5" s="19">
        <f t="shared" ref="L5:L6" si="1">$D5/E5</f>
        <v>40</v>
      </c>
      <c r="M5" s="19">
        <f t="shared" si="0"/>
        <v>80</v>
      </c>
      <c r="N5" s="19" t="e">
        <f t="shared" si="0"/>
        <v>#DIV/0!</v>
      </c>
      <c r="O5" s="19" t="e">
        <f t="shared" si="0"/>
        <v>#DIV/0!</v>
      </c>
      <c r="S5" t="s">
        <v>41</v>
      </c>
      <c r="U5">
        <v>12</v>
      </c>
      <c r="V5">
        <v>40</v>
      </c>
    </row>
    <row r="6" spans="2:22" x14ac:dyDescent="0.25">
      <c r="B6" s="2">
        <v>0</v>
      </c>
      <c r="C6" s="2" t="s">
        <v>34</v>
      </c>
      <c r="D6" s="3"/>
      <c r="E6" s="4"/>
      <c r="F6" s="2"/>
      <c r="G6" s="2"/>
      <c r="H6" s="2"/>
      <c r="I6" s="4"/>
      <c r="J6" s="2"/>
      <c r="K6" s="2"/>
      <c r="L6" s="19" t="e">
        <f t="shared" si="1"/>
        <v>#DIV/0!</v>
      </c>
      <c r="M6" s="19" t="e">
        <f t="shared" si="0"/>
        <v>#DIV/0!</v>
      </c>
      <c r="N6" s="19" t="e">
        <f t="shared" si="0"/>
        <v>#DIV/0!</v>
      </c>
      <c r="O6" s="19" t="e">
        <f t="shared" si="0"/>
        <v>#DIV/0!</v>
      </c>
    </row>
    <row r="7" spans="2:22" x14ac:dyDescent="0.25">
      <c r="B7" s="2"/>
      <c r="C7" s="2"/>
      <c r="D7" s="11">
        <f>D4*B4+D5*B5+D6*B6</f>
        <v>1160</v>
      </c>
      <c r="E7" s="12">
        <f>E4*$B4+E5*$B5+E6*$B6-(E2)</f>
        <v>24</v>
      </c>
      <c r="F7" s="12">
        <f t="shared" ref="F7:K7" si="2">F4*$B4+F5*$B5+F6*$B6-(F2)</f>
        <v>17</v>
      </c>
      <c r="G7" s="12">
        <f t="shared" si="2"/>
        <v>0</v>
      </c>
      <c r="H7" s="12">
        <f t="shared" si="2"/>
        <v>0</v>
      </c>
      <c r="I7" s="12">
        <f t="shared" si="2"/>
        <v>0</v>
      </c>
      <c r="J7" s="12">
        <f t="shared" si="2"/>
        <v>0</v>
      </c>
      <c r="K7" s="12">
        <f t="shared" si="2"/>
        <v>-1</v>
      </c>
      <c r="T7">
        <v>2</v>
      </c>
      <c r="U7">
        <v>0.4</v>
      </c>
      <c r="V7">
        <v>120</v>
      </c>
    </row>
    <row r="8" spans="2:22" x14ac:dyDescent="0.25">
      <c r="T8">
        <v>1.5</v>
      </c>
      <c r="U8">
        <v>0.2</v>
      </c>
      <c r="V8">
        <v>76</v>
      </c>
    </row>
    <row r="9" spans="2:22" x14ac:dyDescent="0.25">
      <c r="B9" s="2"/>
      <c r="C9" s="2"/>
      <c r="D9" s="3" t="s">
        <v>13</v>
      </c>
      <c r="E9" s="4">
        <v>0</v>
      </c>
      <c r="F9" s="2">
        <v>0</v>
      </c>
      <c r="G9" s="2">
        <v>0</v>
      </c>
      <c r="H9" s="3">
        <v>0</v>
      </c>
      <c r="I9" s="4">
        <v>1</v>
      </c>
      <c r="J9" s="2">
        <v>1</v>
      </c>
      <c r="K9" s="2">
        <v>1</v>
      </c>
      <c r="T9">
        <v>100</v>
      </c>
      <c r="U9">
        <v>76</v>
      </c>
      <c r="V9">
        <f>T9*12+U9*40</f>
        <v>4240</v>
      </c>
    </row>
    <row r="10" spans="2:22" ht="15.75" thickBot="1" x14ac:dyDescent="0.3">
      <c r="B10" s="5"/>
      <c r="C10" s="5"/>
      <c r="D10" s="6" t="s">
        <v>0</v>
      </c>
      <c r="E10" s="7" t="s">
        <v>1</v>
      </c>
      <c r="F10" s="5" t="s">
        <v>2</v>
      </c>
      <c r="G10" s="5" t="s">
        <v>3</v>
      </c>
      <c r="H10" s="6" t="s">
        <v>4</v>
      </c>
      <c r="I10" s="7" t="s">
        <v>5</v>
      </c>
      <c r="J10" s="5" t="s">
        <v>6</v>
      </c>
      <c r="K10" s="5" t="s">
        <v>34</v>
      </c>
      <c r="L10" s="20" t="s">
        <v>1</v>
      </c>
      <c r="M10" s="20" t="s">
        <v>2</v>
      </c>
      <c r="N10" s="20" t="s">
        <v>3</v>
      </c>
      <c r="O10" s="20" t="s">
        <v>4</v>
      </c>
      <c r="S10" t="s">
        <v>44</v>
      </c>
    </row>
    <row r="11" spans="2:22" ht="15.75" thickTop="1" x14ac:dyDescent="0.25">
      <c r="B11" s="8">
        <v>1</v>
      </c>
      <c r="C11" s="8" t="s">
        <v>5</v>
      </c>
      <c r="D11" s="10">
        <f>-$E$4*D12+D4</f>
        <v>200</v>
      </c>
      <c r="E11" s="10">
        <f>-$E$4*E12+E4</f>
        <v>0</v>
      </c>
      <c r="F11" s="24">
        <f t="shared" ref="F11:K11" si="3">-$E$4*F12+F4</f>
        <v>5</v>
      </c>
      <c r="G11" s="10">
        <f t="shared" si="3"/>
        <v>0</v>
      </c>
      <c r="H11" s="10">
        <f t="shared" si="3"/>
        <v>0</v>
      </c>
      <c r="I11" s="10">
        <f t="shared" si="3"/>
        <v>1</v>
      </c>
      <c r="J11" s="10">
        <f t="shared" si="3"/>
        <v>-5</v>
      </c>
      <c r="K11" s="10">
        <f t="shared" si="3"/>
        <v>0</v>
      </c>
      <c r="L11" s="19" t="e">
        <f>$D11/E11</f>
        <v>#DIV/0!</v>
      </c>
      <c r="M11" s="19">
        <f t="shared" ref="M11:M13" si="4">$D11/F11</f>
        <v>40</v>
      </c>
      <c r="N11" s="19" t="e">
        <f t="shared" ref="N11:N13" si="5">$D11/G11</f>
        <v>#DIV/0!</v>
      </c>
      <c r="O11" s="19" t="e">
        <f t="shared" ref="O11:O13" si="6">$D11/H11</f>
        <v>#DIV/0!</v>
      </c>
      <c r="S11" t="s">
        <v>45</v>
      </c>
    </row>
    <row r="12" spans="2:22" x14ac:dyDescent="0.25">
      <c r="B12" s="2">
        <v>0</v>
      </c>
      <c r="C12" s="2" t="s">
        <v>1</v>
      </c>
      <c r="D12" s="2">
        <f>D5/$E$5</f>
        <v>40</v>
      </c>
      <c r="E12" s="2">
        <f>E5/$E$5</f>
        <v>1</v>
      </c>
      <c r="F12" s="2">
        <f t="shared" ref="F12:K12" si="7">F5/$E$5</f>
        <v>0.5</v>
      </c>
      <c r="G12" s="2">
        <f t="shared" si="7"/>
        <v>0</v>
      </c>
      <c r="H12" s="2">
        <f t="shared" si="7"/>
        <v>0</v>
      </c>
      <c r="I12" s="2">
        <f t="shared" si="7"/>
        <v>0</v>
      </c>
      <c r="J12" s="2">
        <f t="shared" si="7"/>
        <v>0.25</v>
      </c>
      <c r="K12" s="2">
        <f t="shared" si="7"/>
        <v>0</v>
      </c>
      <c r="L12" s="19">
        <f t="shared" ref="L12:L13" si="8">$D12/E12</f>
        <v>40</v>
      </c>
      <c r="M12" s="19">
        <f t="shared" si="4"/>
        <v>80</v>
      </c>
      <c r="N12" s="19" t="e">
        <f t="shared" si="5"/>
        <v>#DIV/0!</v>
      </c>
      <c r="O12" s="19" t="e">
        <f t="shared" si="6"/>
        <v>#DIV/0!</v>
      </c>
      <c r="S12" t="s">
        <v>47</v>
      </c>
    </row>
    <row r="13" spans="2:22" x14ac:dyDescent="0.25">
      <c r="B13" s="2">
        <v>0</v>
      </c>
      <c r="C13" s="2" t="s">
        <v>34</v>
      </c>
      <c r="D13" s="4"/>
      <c r="E13" s="4"/>
      <c r="F13" s="4"/>
      <c r="G13" s="4"/>
      <c r="H13" s="4"/>
      <c r="I13" s="4"/>
      <c r="J13" s="4"/>
      <c r="K13" s="4"/>
      <c r="L13" s="19" t="e">
        <f t="shared" si="8"/>
        <v>#DIV/0!</v>
      </c>
      <c r="M13" s="19" t="e">
        <f t="shared" si="4"/>
        <v>#DIV/0!</v>
      </c>
      <c r="N13" s="19" t="e">
        <f t="shared" si="5"/>
        <v>#DIV/0!</v>
      </c>
      <c r="O13" s="19" t="e">
        <f t="shared" si="6"/>
        <v>#DIV/0!</v>
      </c>
      <c r="S13" t="s">
        <v>46</v>
      </c>
    </row>
    <row r="14" spans="2:22" x14ac:dyDescent="0.25">
      <c r="B14" s="2"/>
      <c r="C14" s="2"/>
      <c r="D14" s="11">
        <f>D11*B11+D12*B12+D13*B13</f>
        <v>200</v>
      </c>
      <c r="E14" s="12">
        <f>E11*$B11+E12*$B12+E13*$B13-(E9)</f>
        <v>0</v>
      </c>
      <c r="F14" s="12">
        <f t="shared" ref="F14:K14" si="9">F11*$B11+F12*$B12+F13*$B13-(F9)</f>
        <v>5</v>
      </c>
      <c r="G14" s="12">
        <f t="shared" si="9"/>
        <v>0</v>
      </c>
      <c r="H14" s="12">
        <f t="shared" si="9"/>
        <v>0</v>
      </c>
      <c r="I14" s="12">
        <f t="shared" si="9"/>
        <v>0</v>
      </c>
      <c r="J14" s="12">
        <f t="shared" si="9"/>
        <v>-6</v>
      </c>
      <c r="K14" s="12">
        <f t="shared" si="9"/>
        <v>-1</v>
      </c>
    </row>
    <row r="15" spans="2:22" x14ac:dyDescent="0.25">
      <c r="S15" t="s">
        <v>49</v>
      </c>
    </row>
    <row r="16" spans="2:22" x14ac:dyDescent="0.25">
      <c r="B16" s="2"/>
      <c r="C16" s="2"/>
      <c r="D16" s="3" t="s">
        <v>13</v>
      </c>
      <c r="E16" s="4">
        <v>0</v>
      </c>
      <c r="F16" s="2">
        <v>0</v>
      </c>
      <c r="G16" s="2">
        <v>0</v>
      </c>
      <c r="H16" s="3">
        <v>0</v>
      </c>
      <c r="I16" s="4">
        <v>1</v>
      </c>
      <c r="J16" s="2">
        <v>1</v>
      </c>
      <c r="K16" s="2">
        <v>1</v>
      </c>
      <c r="S16" t="s">
        <v>50</v>
      </c>
    </row>
    <row r="17" spans="2:18" ht="15.75" thickBot="1" x14ac:dyDescent="0.3">
      <c r="B17" s="5"/>
      <c r="C17" s="5"/>
      <c r="D17" s="6" t="s">
        <v>0</v>
      </c>
      <c r="E17" s="7" t="s">
        <v>1</v>
      </c>
      <c r="F17" s="5" t="s">
        <v>2</v>
      </c>
      <c r="G17" s="5" t="s">
        <v>3</v>
      </c>
      <c r="H17" s="6" t="s">
        <v>4</v>
      </c>
      <c r="I17" s="7" t="s">
        <v>5</v>
      </c>
      <c r="J17" s="5" t="s">
        <v>6</v>
      </c>
      <c r="K17" s="5" t="s">
        <v>34</v>
      </c>
      <c r="L17" s="20" t="s">
        <v>1</v>
      </c>
      <c r="M17" s="20" t="s">
        <v>2</v>
      </c>
      <c r="N17" s="20" t="s">
        <v>3</v>
      </c>
      <c r="O17" s="20" t="s">
        <v>4</v>
      </c>
    </row>
    <row r="18" spans="2:18" ht="15.75" thickTop="1" x14ac:dyDescent="0.25">
      <c r="B18" s="8">
        <v>0</v>
      </c>
      <c r="C18" s="8" t="s">
        <v>2</v>
      </c>
      <c r="D18" s="2">
        <f t="shared" ref="D18:E18" si="10">D11/$F$11</f>
        <v>40</v>
      </c>
      <c r="E18" s="2">
        <f t="shared" si="10"/>
        <v>0</v>
      </c>
      <c r="F18" s="2">
        <f>F11/$F$11</f>
        <v>1</v>
      </c>
      <c r="G18" s="2">
        <f t="shared" ref="G18:K18" si="11">G11/$F$11</f>
        <v>0</v>
      </c>
      <c r="H18" s="2">
        <f t="shared" si="11"/>
        <v>0</v>
      </c>
      <c r="I18" s="2">
        <f t="shared" si="11"/>
        <v>0.2</v>
      </c>
      <c r="J18" s="2">
        <f t="shared" si="11"/>
        <v>-1</v>
      </c>
      <c r="K18" s="2">
        <f t="shared" si="11"/>
        <v>0</v>
      </c>
      <c r="L18" s="19" t="e">
        <f>$D18/E18</f>
        <v>#DIV/0!</v>
      </c>
      <c r="M18" s="19">
        <f t="shared" ref="M18:M20" si="12">$D18/F18</f>
        <v>40</v>
      </c>
      <c r="N18" s="19" t="e">
        <f t="shared" ref="N18:N20" si="13">$D18/G18</f>
        <v>#DIV/0!</v>
      </c>
      <c r="O18" s="19" t="e">
        <f t="shared" ref="O18:O20" si="14">$D18/H18</f>
        <v>#DIV/0!</v>
      </c>
    </row>
    <row r="19" spans="2:18" x14ac:dyDescent="0.25">
      <c r="B19" s="2">
        <v>0</v>
      </c>
      <c r="C19" s="2" t="s">
        <v>1</v>
      </c>
      <c r="D19" s="2">
        <f t="shared" ref="D19:E19" si="15">-$F$12*D18+D12</f>
        <v>20</v>
      </c>
      <c r="E19" s="2">
        <f t="shared" si="15"/>
        <v>1</v>
      </c>
      <c r="F19" s="2">
        <f>-$F$12*F18+F12</f>
        <v>0</v>
      </c>
      <c r="G19" s="2">
        <f t="shared" ref="G19:K19" si="16">-$F$12*G18+G12</f>
        <v>0</v>
      </c>
      <c r="H19" s="2">
        <f t="shared" si="16"/>
        <v>0</v>
      </c>
      <c r="I19" s="2">
        <f t="shared" si="16"/>
        <v>-0.1</v>
      </c>
      <c r="J19" s="2">
        <f t="shared" si="16"/>
        <v>0.75</v>
      </c>
      <c r="K19" s="2">
        <f t="shared" si="16"/>
        <v>0</v>
      </c>
      <c r="L19" s="19">
        <f t="shared" ref="L19:L20" si="17">$D19/E19</f>
        <v>20</v>
      </c>
      <c r="M19" s="19" t="e">
        <f t="shared" si="12"/>
        <v>#DIV/0!</v>
      </c>
      <c r="N19" s="19" t="e">
        <f t="shared" si="13"/>
        <v>#DIV/0!</v>
      </c>
      <c r="O19" s="19" t="e">
        <f t="shared" si="14"/>
        <v>#DIV/0!</v>
      </c>
    </row>
    <row r="20" spans="2:18" x14ac:dyDescent="0.25">
      <c r="B20" s="2">
        <v>0</v>
      </c>
      <c r="C20" s="2" t="s">
        <v>34</v>
      </c>
      <c r="D20" s="4"/>
      <c r="E20" s="4"/>
      <c r="F20" s="4"/>
      <c r="G20" s="4"/>
      <c r="H20" s="4"/>
      <c r="I20" s="4"/>
      <c r="J20" s="4"/>
      <c r="K20" s="4"/>
      <c r="L20" s="19" t="e">
        <f t="shared" si="17"/>
        <v>#DIV/0!</v>
      </c>
      <c r="M20" s="19" t="e">
        <f t="shared" si="12"/>
        <v>#DIV/0!</v>
      </c>
      <c r="N20" s="19" t="e">
        <f t="shared" si="13"/>
        <v>#DIV/0!</v>
      </c>
      <c r="O20" s="19" t="e">
        <f t="shared" si="14"/>
        <v>#DIV/0!</v>
      </c>
    </row>
    <row r="21" spans="2:18" x14ac:dyDescent="0.25">
      <c r="B21" s="2"/>
      <c r="C21" s="2"/>
      <c r="D21" s="11">
        <f>D18*B18+D19*B19+D20*B20</f>
        <v>0</v>
      </c>
      <c r="E21" s="12">
        <f>E18*$B18+E19*$B19+E20*$B20-(E16)</f>
        <v>0</v>
      </c>
      <c r="F21" s="12">
        <f t="shared" ref="F21:K21" si="18">F18*$B18+F19*$B19+F20*$B20-(F16)</f>
        <v>0</v>
      </c>
      <c r="G21" s="12">
        <f t="shared" si="18"/>
        <v>0</v>
      </c>
      <c r="H21" s="12">
        <f t="shared" si="18"/>
        <v>0</v>
      </c>
      <c r="I21" s="12">
        <f t="shared" si="18"/>
        <v>-1</v>
      </c>
      <c r="J21" s="12">
        <f t="shared" si="18"/>
        <v>-1</v>
      </c>
      <c r="K21" s="12">
        <f t="shared" si="18"/>
        <v>-1</v>
      </c>
    </row>
    <row r="23" spans="2:18" x14ac:dyDescent="0.25">
      <c r="B23" s="2"/>
      <c r="C23" s="2"/>
      <c r="D23" s="3" t="s">
        <v>13</v>
      </c>
      <c r="E23" s="4">
        <v>-80</v>
      </c>
      <c r="F23" s="2">
        <v>-50</v>
      </c>
      <c r="G23" s="2">
        <v>0</v>
      </c>
      <c r="H23" s="3">
        <v>0</v>
      </c>
      <c r="I23" s="4">
        <v>0</v>
      </c>
      <c r="J23" s="2">
        <v>0</v>
      </c>
      <c r="K23" s="2">
        <v>0</v>
      </c>
    </row>
    <row r="24" spans="2:18" ht="15.75" thickBot="1" x14ac:dyDescent="0.3">
      <c r="B24" s="5"/>
      <c r="C24" s="5"/>
      <c r="D24" s="6" t="s">
        <v>0</v>
      </c>
      <c r="E24" s="7" t="s">
        <v>1</v>
      </c>
      <c r="F24" s="5" t="s">
        <v>2</v>
      </c>
      <c r="G24" s="5" t="s">
        <v>3</v>
      </c>
      <c r="H24" s="6" t="s">
        <v>4</v>
      </c>
      <c r="I24" s="7" t="s">
        <v>5</v>
      </c>
      <c r="J24" s="5" t="s">
        <v>6</v>
      </c>
      <c r="K24" s="5" t="s">
        <v>34</v>
      </c>
      <c r="L24" s="20" t="s">
        <v>1</v>
      </c>
      <c r="M24" s="20" t="s">
        <v>2</v>
      </c>
      <c r="N24" s="20" t="s">
        <v>3</v>
      </c>
      <c r="O24" s="20" t="s">
        <v>4</v>
      </c>
    </row>
    <row r="25" spans="2:18" ht="15.75" thickTop="1" x14ac:dyDescent="0.25">
      <c r="B25" s="8">
        <v>-50</v>
      </c>
      <c r="C25" s="8" t="s">
        <v>2</v>
      </c>
      <c r="D25" s="2">
        <v>40</v>
      </c>
      <c r="E25" s="2">
        <v>0</v>
      </c>
      <c r="F25" s="2">
        <v>1</v>
      </c>
      <c r="G25" s="2">
        <v>0</v>
      </c>
      <c r="H25" s="2">
        <v>0</v>
      </c>
      <c r="I25" s="2">
        <v>0.2</v>
      </c>
      <c r="J25" s="2">
        <v>-1</v>
      </c>
      <c r="K25" s="2">
        <v>0</v>
      </c>
      <c r="L25" s="19" t="e">
        <f>$D25/E25</f>
        <v>#DIV/0!</v>
      </c>
      <c r="M25" s="19">
        <f t="shared" ref="M25:M27" si="19">$D25/F25</f>
        <v>40</v>
      </c>
      <c r="N25" s="19" t="e">
        <f t="shared" ref="N25:N27" si="20">$D25/G25</f>
        <v>#DIV/0!</v>
      </c>
      <c r="O25" s="19" t="e">
        <f t="shared" ref="O25:O27" si="21">$D25/H25</f>
        <v>#DIV/0!</v>
      </c>
      <c r="P25" s="19">
        <f>$D25/I25</f>
        <v>200</v>
      </c>
      <c r="Q25" s="19">
        <f t="shared" ref="Q25:Q27" si="22">$D25/J25</f>
        <v>-40</v>
      </c>
      <c r="R25" s="19" t="e">
        <f t="shared" ref="R25:R27" si="23">$D25/K25</f>
        <v>#DIV/0!</v>
      </c>
    </row>
    <row r="26" spans="2:18" x14ac:dyDescent="0.25">
      <c r="B26" s="2">
        <v>-80</v>
      </c>
      <c r="C26" s="2" t="s">
        <v>1</v>
      </c>
      <c r="D26" s="2">
        <v>20</v>
      </c>
      <c r="E26" s="2">
        <v>1</v>
      </c>
      <c r="F26" s="2">
        <v>0</v>
      </c>
      <c r="G26" s="2">
        <v>0</v>
      </c>
      <c r="H26" s="2">
        <v>0</v>
      </c>
      <c r="I26" s="2">
        <v>-0.1</v>
      </c>
      <c r="J26" s="16">
        <v>0.75</v>
      </c>
      <c r="K26" s="2">
        <v>0</v>
      </c>
      <c r="L26" s="19">
        <f t="shared" ref="L26:L27" si="24">$D26/E26</f>
        <v>20</v>
      </c>
      <c r="M26" s="19" t="e">
        <f t="shared" si="19"/>
        <v>#DIV/0!</v>
      </c>
      <c r="N26" s="19" t="e">
        <f t="shared" si="20"/>
        <v>#DIV/0!</v>
      </c>
      <c r="O26" s="19" t="e">
        <f t="shared" si="21"/>
        <v>#DIV/0!</v>
      </c>
      <c r="P26" s="19">
        <f t="shared" ref="P26:P27" si="25">$D26/I26</f>
        <v>-200</v>
      </c>
      <c r="Q26" s="19">
        <f t="shared" si="22"/>
        <v>26.666666666666668</v>
      </c>
      <c r="R26" s="19" t="e">
        <f t="shared" si="23"/>
        <v>#DIV/0!</v>
      </c>
    </row>
    <row r="27" spans="2:18" x14ac:dyDescent="0.25">
      <c r="B27" s="2">
        <v>0</v>
      </c>
      <c r="C27" s="2" t="s">
        <v>34</v>
      </c>
      <c r="D27" s="4"/>
      <c r="E27" s="4"/>
      <c r="F27" s="4"/>
      <c r="G27" s="4"/>
      <c r="H27" s="4"/>
      <c r="I27" s="4"/>
      <c r="J27" s="4"/>
      <c r="K27" s="4"/>
      <c r="L27" s="19" t="e">
        <f t="shared" si="24"/>
        <v>#DIV/0!</v>
      </c>
      <c r="M27" s="19" t="e">
        <f t="shared" si="19"/>
        <v>#DIV/0!</v>
      </c>
      <c r="N27" s="19" t="e">
        <f t="shared" si="20"/>
        <v>#DIV/0!</v>
      </c>
      <c r="O27" s="19" t="e">
        <f t="shared" si="21"/>
        <v>#DIV/0!</v>
      </c>
      <c r="P27" s="19" t="e">
        <f t="shared" si="25"/>
        <v>#DIV/0!</v>
      </c>
      <c r="Q27" s="19" t="e">
        <f t="shared" si="22"/>
        <v>#DIV/0!</v>
      </c>
      <c r="R27" s="19" t="e">
        <f t="shared" si="23"/>
        <v>#DIV/0!</v>
      </c>
    </row>
    <row r="28" spans="2:18" x14ac:dyDescent="0.25">
      <c r="B28" s="2"/>
      <c r="C28" s="2"/>
      <c r="D28" s="11">
        <f>D25*B25+D26*B26+D27*B27</f>
        <v>-3600</v>
      </c>
      <c r="E28" s="12">
        <f>E25*$B25+E26*$B26+E27*$B27-(E23)</f>
        <v>0</v>
      </c>
      <c r="F28" s="12">
        <f t="shared" ref="F28:K28" si="26">F25*$B25+F26*$B26+F27*$B27-(F23)</f>
        <v>0</v>
      </c>
      <c r="G28" s="12">
        <f t="shared" si="26"/>
        <v>0</v>
      </c>
      <c r="H28" s="12">
        <f t="shared" si="26"/>
        <v>0</v>
      </c>
      <c r="I28" s="12">
        <f t="shared" si="26"/>
        <v>-2</v>
      </c>
      <c r="J28" s="12">
        <f t="shared" si="26"/>
        <v>-10</v>
      </c>
      <c r="K28" s="12">
        <f t="shared" si="26"/>
        <v>0</v>
      </c>
    </row>
    <row r="31" spans="2:18" x14ac:dyDescent="0.25">
      <c r="C31" t="s">
        <v>1</v>
      </c>
      <c r="D31">
        <v>20</v>
      </c>
    </row>
    <row r="32" spans="2:18" x14ac:dyDescent="0.25">
      <c r="C32" t="s">
        <v>2</v>
      </c>
      <c r="D32">
        <v>40</v>
      </c>
    </row>
    <row r="33" spans="3:4" x14ac:dyDescent="0.25">
      <c r="C33" t="s">
        <v>48</v>
      </c>
      <c r="D33">
        <v>3600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Lupínky a Hranolky</vt:lpstr>
    </vt:vector>
  </TitlesOfParts>
  <Company>mtrakal.cz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Trakal</dc:creator>
  <cp:lastModifiedBy>Matěj Trakal</cp:lastModifiedBy>
  <dcterms:created xsi:type="dcterms:W3CDTF">2013-12-02T15:01:27Z</dcterms:created>
  <dcterms:modified xsi:type="dcterms:W3CDTF">2013-12-16T15:59:06Z</dcterms:modified>
</cp:coreProperties>
</file>